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927" firstSheet="56" activeTab="22"/>
  </bookViews>
  <sheets>
    <sheet name="目录" sheetId="46" r:id="rId1"/>
    <sheet name="1.2025年钒钛高新区一般公共预算收入执行表" sheetId="1" r:id="rId2"/>
    <sheet name="2.2025年钒钛高新区一般公共预算支出执行表" sheetId="2" r:id="rId3"/>
    <sheet name="3.2025年钒钛高新区一般公用预算收支执行平衡表" sheetId="3" r:id="rId4"/>
    <sheet name="4.2025年钒钛高新区一般公共预算经济分类科目支出执行表" sheetId="4" r:id="rId5"/>
    <sheet name="5.2025年钒钛高新区一般公共预算经济分类科目基本支出执行表" sheetId="85" r:id="rId6"/>
    <sheet name="6.2025年钒钛高新区本级一般公共预算收入执行表" sheetId="15" r:id="rId7"/>
    <sheet name="7.2025年钒钛高新区本级一般公共预算支出执行表" sheetId="16" r:id="rId8"/>
    <sheet name="8.2025年钒钛高新区本级一般公共预算收支平衡表" sheetId="17" r:id="rId9"/>
    <sheet name="9.2025年钒钛高新区本级一般公共预算经济分类科目执行表" sheetId="14" r:id="rId10"/>
    <sheet name="10.2025年钒钛高新区本级一般公共预算经济分类（基本执行表" sheetId="86" r:id="rId11"/>
    <sheet name="11.2025年市对高新区税返和转移支付补助执行表" sheetId="5" r:id="rId12"/>
    <sheet name="12.2025年高新区对下税返和转移支付补助决算数" sheetId="6" r:id="rId13"/>
    <sheet name="13.2026年攀枝花钒钛高新区一般公共预算收入预算表" sheetId="61" r:id="rId14"/>
    <sheet name="14.2026年攀枝花钒钛高新区一般公共预算支出预算表" sheetId="54" r:id="rId15"/>
    <sheet name="15.2026年钒钛高新区一般公共预算收支预算平衡表" sheetId="55" r:id="rId16"/>
    <sheet name="16.2026年钒钛高新区本级一般公共预算收入表" sheetId="56" r:id="rId17"/>
    <sheet name="17.2026年攀枝花钒钛高新区本级一般公共预算支出表" sheetId="57" r:id="rId18"/>
    <sheet name="18.2026年攀枝花钒钛高新区本级一般公共预算收支平衡表" sheetId="58" r:id="rId19"/>
    <sheet name="19.2026年钒钛高新区一般公共预算支出预算表（经济分类科目" sheetId="64" r:id="rId20"/>
    <sheet name="20.2026年钒钛高新区一般公共预算支出预算表经济基本支出表" sheetId="87" r:id="rId21"/>
    <sheet name="21.钒钛高新区2026年本级一般公共预算支出（经济分类）表" sheetId="65" r:id="rId22"/>
    <sheet name="22.钒钛高新区2026年本级一般公共预算经济分类基本支出表" sheetId="88" r:id="rId23"/>
    <sheet name="23.2026年市对攀枝花钒钛高新区税返和转移支付补助预算表" sheetId="63" r:id="rId24"/>
    <sheet name="24.2026年攀枝花钒钛高新区对下税返和转移支付补助预算表" sheetId="62" r:id="rId25"/>
    <sheet name="25.钒钛高新区预算内基本建设支出预算表" sheetId="53" r:id="rId26"/>
    <sheet name="26.钒钛高新区重大投资计划和项目情况表" sheetId="52" r:id="rId27"/>
    <sheet name="27.2025年钒钛高新区政府性基金收入执行表" sheetId="7" r:id="rId28"/>
    <sheet name="28.2025年钒钛高新区政府性基金支出执行表" sheetId="8" r:id="rId29"/>
    <sheet name="29.2025年钒钛高新区政府性基金收支预算平衡表" sheetId="9" r:id="rId30"/>
    <sheet name="30.2025年钒钛高新区本级政府性基金收入执行表" sheetId="20" r:id="rId31"/>
    <sheet name="31.2025年钒钛高新区本级政府性基金支出执行表" sheetId="19" r:id="rId32"/>
    <sheet name="32.2025年钒钛高新区本级政府性基金收支平衡表" sheetId="18" r:id="rId33"/>
    <sheet name="33.2025年市对钒钛高新区政府性基金预算转移支付补助执行表" sheetId="10" r:id="rId34"/>
    <sheet name="34.2025年高新区对下政府性基金预算转移支付补助执行表" sheetId="22" r:id="rId35"/>
    <sheet name="35.2026年攀枝花钒钛高新区政府性基金收入预算表" sheetId="66" r:id="rId36"/>
    <sheet name="36.2026年攀枝花钒钛高新区政府性基金支出预算表" sheetId="67" r:id="rId37"/>
    <sheet name="37.2026年攀枝花钒钛高新区政府性基金预算收支平衡预算表" sheetId="68" r:id="rId38"/>
    <sheet name="38.2026年攀枝花钒钛高新区本级政府性基金收入预算表" sheetId="69" r:id="rId39"/>
    <sheet name="39.2026年攀枝花钒钛高新区本级政府性基金支出预算表" sheetId="70" r:id="rId40"/>
    <sheet name="40.2026年钒钛高新区本级政府性基金预算收支平衡预算表" sheetId="71" r:id="rId41"/>
    <sheet name="41.2026年市对钒钛高新区政府性基金补助预算表" sheetId="72" r:id="rId42"/>
    <sheet name="42.2026年钒钛高新区对下政府性基金预算转移支付预算表" sheetId="73" r:id="rId43"/>
    <sheet name="43.2025年钒钛高新区国有资本经营预算收支平衡表" sheetId="11" r:id="rId44"/>
    <sheet name="44.2025年钒钛高新区本级国有资本经营预算收支平衡表" sheetId="25" r:id="rId45"/>
    <sheet name="45.2026年攀枝花钒钛高新区国有资本经营预算表" sheetId="80" r:id="rId46"/>
    <sheet name="46.2026年攀枝花钒钛高新区本级国有资本经营预算表" sheetId="81" r:id="rId47"/>
    <sheet name="47.2025年钒钛高新区社会保险基金收入执行表" sheetId="51" r:id="rId48"/>
    <sheet name="48.2025年钒钛高新区社会保险基金支出执行表" sheetId="50" r:id="rId49"/>
    <sheet name="49.2025年钒钛高新区本级社会保险基金收支平衡表" sheetId="12" r:id="rId50"/>
    <sheet name="50.2026年攀枝花钒钛高新区社会保险基金收入预算表" sheetId="82" r:id="rId51"/>
    <sheet name="51.2026年攀枝花钒钛高新区社会保险基金支出预算表" sheetId="83" r:id="rId52"/>
    <sheet name="52.2026年攀枝花钒钛高新区社会保险基金预算收支平衡表" sheetId="84" r:id="rId53"/>
    <sheet name="53.2025年钒钛高新区地方政府一般债务余额情况表" sheetId="36" r:id="rId54"/>
    <sheet name="54.2025钒钛高新区地方政府一般债务分地区情况表" sheetId="37" r:id="rId55"/>
    <sheet name="55.2025钒钛高新区地方政府专项债务余额情况表" sheetId="38" r:id="rId56"/>
    <sheet name="56.2025年攀枝花市地方政府专项债务分地区情况表" sheetId="39" r:id="rId57"/>
    <sheet name="57.2025钒钛高新区地方政府性债务余额情况汇总表" sheetId="40" r:id="rId58"/>
    <sheet name="58.2024钒钛高新区本级地方政府性债务余额情况汇总表" sheetId="41" r:id="rId59"/>
    <sheet name="59.2024钒钛高新区地方政府债务分地区情况表" sheetId="42" r:id="rId60"/>
    <sheet name="60.2024钒钛高新区政府债务变动情况表" sheetId="43" r:id="rId61"/>
  </sheets>
  <externalReferences>
    <externalReference r:id="rId62"/>
  </externalReferences>
  <definedNames>
    <definedName name="_xlnm._FilterDatabase" localSheetId="7" hidden="1">'7.2025年钒钛高新区本级一般公共预算支出执行表'!$A$3:$J$1333</definedName>
    <definedName name="_xlnm._FilterDatabase" localSheetId="17" hidden="1">'17.2026年攀枝花钒钛高新区本级一般公共预算支出表'!$3:$1333</definedName>
    <definedName name="_xlnm._FilterDatabase" localSheetId="2" hidden="1">'2.2025年钒钛高新区一般公共预算支出执行表'!$A$3:$E$28</definedName>
    <definedName name="_xlnm._FilterDatabase" localSheetId="28" hidden="1">'28.2025年钒钛高新区政府性基金支出执行表'!$A$3:$E$17</definedName>
    <definedName name="_xlnm._FilterDatabase" localSheetId="31" hidden="1">'31.2025年钒钛高新区本级政府性基金支出执行表'!$A$3:$D$17</definedName>
    <definedName name="_xlnm.Print_Titles" localSheetId="12">'12.2025年高新区对下税返和转移支付补助决算数'!$3:$3</definedName>
    <definedName name="_xlnm.Print_Titles" localSheetId="2">'2.2025年钒钛高新区一般公共预算支出执行表'!$3:$3</definedName>
    <definedName name="_xlnm.Print_Titles" localSheetId="28">'28.2025年钒钛高新区政府性基金支出执行表'!$3:$3</definedName>
    <definedName name="_xlnm.Print_Titles" localSheetId="29">'29.2025年钒钛高新区政府性基金收支预算平衡表'!$3:$3</definedName>
    <definedName name="_xlnm.Print_Titles" localSheetId="31">'31.2025年钒钛高新区本级政府性基金支出执行表'!$3:$3</definedName>
    <definedName name="_xlnm.Print_Titles" localSheetId="3">'3.2025年钒钛高新区一般公用预算收支执行平衡表'!$3:$3</definedName>
    <definedName name="_xlnm.Print_Titles" localSheetId="4">'4.2025年钒钛高新区一般公共预算经济分类科目支出执行表'!$3:$3</definedName>
    <definedName name="_xlnm.Print_Titles" localSheetId="7">'7.2025年钒钛高新区本级一般公共预算支出执行表'!$3:$3</definedName>
    <definedName name="_xlnm.Print_Titles" localSheetId="8">'8.2025年钒钛高新区本级一般公共预算收支平衡表'!$3:$3</definedName>
    <definedName name="_xlnm.Print_Titles" localSheetId="9">'9.2025年钒钛高新区本级一般公共预算经济分类科目执行表'!$3:$3</definedName>
    <definedName name="_xlnm.Print_Titles" localSheetId="11">'11.2025年市对高新区税返和转移支付补助执行表'!$3:$3</definedName>
    <definedName name="_4A08_">'[1]A01-1'!$A$5:$C$36</definedName>
    <definedName name="_______________A08">'[1]A01-1'!$A$5:$C$36</definedName>
  </definedNames>
  <calcPr calcId="191029" iterate="1" iterateCount="100"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<sst xmlns="http://schemas.openxmlformats.org/spreadsheetml/2006/main" count="4933" uniqueCount="1807">
  <si>
    <r>
      <rPr>
        <sz val="22"/>
        <rFont val="宋体"/>
        <charset val="134"/>
      </rPr>
      <t>目</t>
    </r>
    <r>
      <rPr>
        <sz val="22"/>
        <rFont val="FZXBSJW--GB1-0"/>
        <charset val="134"/>
      </rPr>
      <t xml:space="preserve">  </t>
    </r>
    <r>
      <rPr>
        <sz val="22"/>
        <rFont val="宋体"/>
        <charset val="134"/>
      </rPr>
      <t>录</t>
    </r>
  </si>
  <si>
    <t>一、2025年攀枝花钒钛高新区地方一般公共预算收入执行表</t>
  </si>
  <si>
    <t>二、2025年攀枝花钒钛高新区一般公共预算支出执行表</t>
  </si>
  <si>
    <t>三、2025年攀枝花钒钛高新区一般公共预算收支平衡表</t>
  </si>
  <si>
    <t>四、2025年攀枝花钒钛高新区一般公共预算经济分类科目支出执行表</t>
  </si>
  <si>
    <t>五、2025年攀枝花钒钛高新区一般公共预算经济分类科目基本支出执行表</t>
  </si>
  <si>
    <t>六、2025年攀枝花钒钛高新区本级一般公共预算收入执行表</t>
  </si>
  <si>
    <t>七、2025年攀枝花钒钛高新区本级一般公共预算支出执行表</t>
  </si>
  <si>
    <t>八、2025年攀枝花钒钛高新区本级一般公共预算收支平衡表</t>
  </si>
  <si>
    <t>九、2025年攀枝花钒钛高新区本级一般公共预算经济分类科目支出执行表</t>
  </si>
  <si>
    <t>十、2025年攀枝花钒钛高新区本级一般公共预算经济分类科目基本支出执行表</t>
  </si>
  <si>
    <t>十一、2025年市对钒钛高新区税返和转移支付补助执行表</t>
  </si>
  <si>
    <t>十二、2025年钒钛高新区对下税返和转移支付补助执行表</t>
  </si>
  <si>
    <t>十三、2026年攀枝花钒钛高新区一般公共预算收入（草案表）</t>
  </si>
  <si>
    <t>十四、2026年攀枝花钒钛高新区一般公共预算支出（草案表）</t>
  </si>
  <si>
    <t>十五、2026年攀枝花钒钛高新区一般公共预算收支预算平衡表（草案表）</t>
  </si>
  <si>
    <t>十六、2026年攀枝花钒钛高新区本级一般公共预算收入（草案表）</t>
  </si>
  <si>
    <t>十七、2026年攀枝花钒钛高新区本级一般公共预算支出（草案表）</t>
  </si>
  <si>
    <t>十八、2026年攀枝花钒钛高新区本级一般公共预算收支预算平衡表（草案表）</t>
  </si>
  <si>
    <t>十九、2026年攀枝花钒钛高新区一般公共预算支出预算表（经济分类）</t>
  </si>
  <si>
    <t>二十、2026年攀枝花钒钛高新区一般公共预算基本支出预算表（经济分类）</t>
  </si>
  <si>
    <t>二十一、2026年攀枝花钒钛高新区本级一般公共预算基本支出预算表（经济分类）</t>
  </si>
  <si>
    <t>二十二、2026年攀枝花钒钛高新区本级重大投资计划和项目情况表</t>
  </si>
  <si>
    <t>二十三、2026年市对钒钛高新区税返和转移支出补助预算表</t>
  </si>
  <si>
    <t>二十四、2026年钒钛高新区对下税返和转移支付补助预算表</t>
  </si>
  <si>
    <t>二十五、2026年攀枝花钒钛高新区预算内基本建设支出预算表</t>
  </si>
  <si>
    <t>二十六、2026年攀枝花钒钛高新区本级重大投资计划和项目情况表</t>
  </si>
  <si>
    <t>二十七、2025年攀枝花钒钛高新区政府性基金预算收入执行表</t>
  </si>
  <si>
    <t>二十八、2025年攀枝花钒钛高新区政府性基金预算支出执行表</t>
  </si>
  <si>
    <t>二十九、2025年攀枝花钒钛高新区政府性基金预算收支平衡表</t>
  </si>
  <si>
    <t>三十、2025年攀枝花钒钛高新区本级政府性基金预算收入执行表</t>
  </si>
  <si>
    <t>三十一、2025年攀枝花钒钛高新区本级政府性基金预算支出执行表</t>
  </si>
  <si>
    <t>三十二、2025年攀枝花钒钛高新区本级政府性基金预算收支平衡表</t>
  </si>
  <si>
    <t>三十三、2025年市对钒钛高新区政府性基金预算转移支付补助执行表</t>
  </si>
  <si>
    <t>三十四、2025年高新区对下政府性基金预算转移支付补助执行表</t>
  </si>
  <si>
    <t>三十五、2026年攀枝花钒钛高新区政府性基金收入预算表</t>
  </si>
  <si>
    <t>三十六、2026年攀枝花钒钛高新区政府性基金支出预算表</t>
  </si>
  <si>
    <t>三十七、2026年攀枝花钒钛高新区政府性基金预算收支平衡表</t>
  </si>
  <si>
    <t>三十八、2026年攀枝花钒钛高新区本级政府性基金收入预算表</t>
  </si>
  <si>
    <t>三十九、2026年攀枝花钒钛高新区本级政府性基金支出预算表</t>
  </si>
  <si>
    <t>四十、2026年攀枝花钒钛高新区本级政府性基金预算收支平衡表</t>
  </si>
  <si>
    <t>四十一、2026年市对钒钛高新区政府性基金预算补助表</t>
  </si>
  <si>
    <t>四十二、2026年钒钛高新区对下政府性基金预算转移支付预算表</t>
  </si>
  <si>
    <t>四十三、2025年攀枝花钒钛高新区国有资本经营预算收支执行表</t>
  </si>
  <si>
    <t>四十四、2025年攀枝花钒钛高新区本级国有资本经营预算收支执行表</t>
  </si>
  <si>
    <t>四十五、2026年攀枝花钒钛高新区国有资本经营预算收支预算表</t>
  </si>
  <si>
    <t>四十六、2026年攀枝花钒钛高新区本级国有资本经营预算收支预算表</t>
  </si>
  <si>
    <t>四十七、2025年攀枝花钒钛高新区社会保险基金收入执行表</t>
  </si>
  <si>
    <t>四十八、2025年攀枝花钒钛高新区社会保险基金支出执行表</t>
  </si>
  <si>
    <t>四十九、2025年攀枝花钒钛高新区社会保险基金收支平衡表</t>
  </si>
  <si>
    <t>五十、2026年攀枝花钒钛高新区社会保险基金收入预算表</t>
  </si>
  <si>
    <t>五十一、2026年攀枝花钒钛高新区社会保险基金支出预算表</t>
  </si>
  <si>
    <t>五十二、2026年攀枝花钒钛高新区社会保险基金预算收支平衡表</t>
  </si>
  <si>
    <t>五十三、2025年攀枝花钒钛高新区地方政府一般债务余额情况表</t>
  </si>
  <si>
    <t>五十四、2025年攀枝花钒钛高新区地方政府一般债务分地区情况表</t>
  </si>
  <si>
    <t>五十五、2025年攀枝花钒钛高新区地方政府专项债务余额情况表</t>
  </si>
  <si>
    <t>五十六、2025年攀枝花钒钛高新区地方政府专项债务分地区情况表</t>
  </si>
  <si>
    <t>五十七、2025年攀枝花钒钛高新区地方政府性债务余额情况汇总表</t>
  </si>
  <si>
    <t>五十八、2025年攀枝花钒钛高新区本级地方政府性债务余额情况汇总表</t>
  </si>
  <si>
    <t>五十九、2025年攀枝花钒钛高新区地方政府债务分地区情况汇总表</t>
  </si>
  <si>
    <t>六十、2025年攀枝花钒钛高新区政府债务变动情况表</t>
  </si>
  <si>
    <r>
      <rPr>
        <b/>
        <sz val="18"/>
        <rFont val="Times New Roman"/>
        <charset val="134"/>
      </rPr>
      <t>2025</t>
    </r>
    <r>
      <rPr>
        <b/>
        <sz val="18"/>
        <rFont val="宋体"/>
        <charset val="134"/>
      </rPr>
      <t>年钒钛高新区一般公共预算收入执行表</t>
    </r>
  </si>
  <si>
    <r>
      <rPr>
        <sz val="11"/>
        <rFont val="Times New Roman"/>
        <charset val="134"/>
      </rPr>
      <t xml:space="preserve">         </t>
    </r>
    <r>
      <rPr>
        <sz val="11"/>
        <rFont val="仿宋_GB2312"/>
        <charset val="134"/>
      </rPr>
      <t>单位：万元，</t>
    </r>
    <r>
      <rPr>
        <sz val="11"/>
        <rFont val="Times New Roman"/>
        <charset val="134"/>
      </rPr>
      <t>%</t>
    </r>
  </si>
  <si>
    <t>科目</t>
  </si>
  <si>
    <t>年初预算数</t>
  </si>
  <si>
    <t>调整预算数</t>
  </si>
  <si>
    <t>执行数</t>
  </si>
  <si>
    <t>为预算</t>
  </si>
  <si>
    <t>一、税收收入</t>
  </si>
  <si>
    <t xml:space="preserve">  增值税</t>
  </si>
  <si>
    <t xml:space="preserve">  消费税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</si>
  <si>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</si>
  <si>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</si>
  <si>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</si>
  <si>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</si>
  <si>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</si>
  <si>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</si>
  <si>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</si>
  <si>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</si>
  <si>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</si>
  <si>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</si>
  <si>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</si>
  <si>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</si>
  <si>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</si>
  <si>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</si>
  <si>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</si>
  <si>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</si>
  <si>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</si>
  <si>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</si>
  <si>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</si>
  <si>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</si>
  <si>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</si>
  <si>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</si>
  <si>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</si>
  <si>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收 入 合 计</t>
  </si>
  <si>
    <r>
      <rPr>
        <b/>
        <sz val="18"/>
        <rFont val="Times New Roman"/>
        <charset val="134"/>
      </rPr>
      <t>2025</t>
    </r>
    <r>
      <rPr>
        <b/>
        <sz val="18"/>
        <rFont val="宋体"/>
        <charset val="134"/>
      </rPr>
      <t>年钒钛高新区一般公共预算支出执行表</t>
    </r>
  </si>
  <si>
    <r>
      <rPr>
        <sz val="11"/>
        <rFont val="Times New Roman"/>
        <charset val="134"/>
      </rPr>
      <t xml:space="preserve">
         </t>
    </r>
    <r>
      <rPr>
        <sz val="11"/>
        <rFont val="宋体"/>
        <charset val="134"/>
      </rPr>
      <t>单位：万元，</t>
    </r>
    <r>
      <rPr>
        <sz val="11"/>
        <rFont val="Times New Roman"/>
        <charset val="134"/>
      </rPr>
      <t>%</t>
    </r>
  </si>
  <si>
    <t>为调整预算</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</si>
  <si>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</si>
  <si>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</si>
  <si>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</si>
  <si>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</si>
  <si>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</si>
  <si>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</si>
  <si>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</si>
  <si>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</si>
  <si>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</si>
  <si>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</si>
  <si>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</si>
  <si>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</si>
  <si>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</si>
  <si>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</si>
  <si>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</si>
  <si>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</si>
  <si>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十七、自然资源海洋气象等支出</t>
  </si>
  <si>
    <t>十八、住房保障支出</t>
  </si>
  <si>
    <t>十九、粮油物资储备支出</t>
  </si>
  <si>
    <t>二十、灾害防治及应急管理支出</t>
  </si>
  <si>
    <t>二十一、预备费</t>
  </si>
  <si>
    <t>二十二、其他支出</t>
  </si>
  <si>
    <t>二十三、债务付息支出</t>
  </si>
  <si>
    <t>二十四、债务发行费用支出</t>
  </si>
  <si>
    <t>支 出 合 计</t>
  </si>
  <si>
    <r>
      <rPr>
        <b/>
        <sz val="18"/>
        <rFont val="Times New Roman"/>
        <charset val="134"/>
      </rPr>
      <t>2025</t>
    </r>
    <r>
      <rPr>
        <b/>
        <sz val="18"/>
        <rFont val="宋体"/>
        <charset val="134"/>
      </rPr>
      <t>年钒钛高新区一般公共预算收支平衡表</t>
    </r>
  </si>
  <si>
    <t>单位：万元</t>
  </si>
  <si>
    <t>全年执行数</t>
  </si>
  <si>
    <t>一般公共预算收入</t>
  </si>
  <si>
    <t>一般公共预算支出</t>
  </si>
  <si>
    <t>上级补助收入</t>
  </si>
  <si>
    <t>补助下级支出</t>
  </si>
  <si>
    <t xml:space="preserve">  返还性收入</t>
  </si>
  <si>
    <t xml:space="preserve">  返还性支出</t>
  </si>
  <si>
    <t xml:space="preserve">  一般性转移支付收入</t>
  </si>
  <si>
    <t xml:space="preserve">  一般性转移支付支出</t>
  </si>
  <si>
    <t xml:space="preserve">  专项转移支付收入</t>
  </si>
  <si>
    <t xml:space="preserve">  专项转移支付支出</t>
  </si>
  <si>
    <t>下级上解收入</t>
  </si>
  <si>
    <t>上解上级支出</t>
  </si>
  <si>
    <t xml:space="preserve">  体制上解收入</t>
  </si>
  <si>
    <t xml:space="preserve">  体制上解支出</t>
  </si>
  <si>
    <t xml:space="preserve">  专项上解收入</t>
  </si>
  <si>
    <t xml:space="preserve">  专项上解支出</t>
  </si>
  <si>
    <t>上年结余</t>
  </si>
  <si>
    <t xml:space="preserve">调入资金   </t>
  </si>
  <si>
    <t>调出资金</t>
  </si>
  <si>
    <t xml:space="preserve">  从政府性基金预算调入</t>
  </si>
  <si>
    <t xml:space="preserve">  从国有资本经营预算调入</t>
  </si>
  <si>
    <t xml:space="preserve">  从其他资金调入</t>
  </si>
  <si>
    <t>债务收入</t>
  </si>
  <si>
    <t>债务还本支出</t>
  </si>
  <si>
    <t xml:space="preserve">  地方政府一般债券收入</t>
  </si>
  <si>
    <t xml:space="preserve">  地方政府一般债券还本支出</t>
  </si>
  <si>
    <t xml:space="preserve">  地方政府向外国政府借款收入</t>
  </si>
  <si>
    <t xml:space="preserve">  地方政府向外国政府借款还本支出</t>
  </si>
  <si>
    <t xml:space="preserve">  地方政府向国际组织借款收入</t>
  </si>
  <si>
    <t xml:space="preserve">  地方政府向国际组织借款还本支出</t>
  </si>
  <si>
    <t xml:space="preserve">  地方政府其他一般债务收入</t>
  </si>
  <si>
    <t xml:space="preserve">  地方政府其他一般债务还本支出</t>
  </si>
  <si>
    <t>债务转贷收入</t>
  </si>
  <si>
    <t>债务转贷支出</t>
  </si>
  <si>
    <t>动用预算稳定调节基金</t>
  </si>
  <si>
    <t>安排预算稳定调节基金</t>
  </si>
  <si>
    <t>接受其他地区援助收入</t>
  </si>
  <si>
    <t>援助其他地区支出</t>
  </si>
  <si>
    <t>年终结余</t>
  </si>
  <si>
    <t>收  入  总  计</t>
  </si>
  <si>
    <t>支  出  总  计</t>
  </si>
  <si>
    <r>
      <rPr>
        <b/>
        <sz val="18"/>
        <rFont val="Times New Roman"/>
        <charset val="134"/>
      </rPr>
      <t>2025</t>
    </r>
    <r>
      <rPr>
        <b/>
        <sz val="18"/>
        <rFont val="宋体"/>
        <charset val="134"/>
      </rPr>
      <t>年钒钛高新区一般公共预算经济分类科目支出执行表</t>
    </r>
  </si>
  <si>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</si>
  <si>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</si>
  <si>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</si>
  <si>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</si>
  <si>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</si>
  <si>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</si>
  <si>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</si>
  <si>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</si>
  <si>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</si>
  <si>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</si>
  <si>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</si>
  <si>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</si>
  <si>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</si>
  <si>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</si>
  <si>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</si>
  <si>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</si>
  <si>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</si>
  <si>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</si>
  <si>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</si>
  <si>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</si>
  <si>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</si>
  <si>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</si>
  <si>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</si>
  <si>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</si>
  <si>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</si>
  <si>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</si>
  <si>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</si>
  <si>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</si>
  <si>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</si>
  <si>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</si>
  <si>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</si>
  <si>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</si>
  <si>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</si>
  <si>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</si>
  <si>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</si>
  <si>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</si>
  <si>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</si>
  <si>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</si>
  <si>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</si>
  <si>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</si>
  <si>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</si>
  <si>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</si>
  <si>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</si>
  <si>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</si>
  <si>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</si>
  <si>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</si>
  <si>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</si>
  <si>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</si>
  <si>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</si>
  <si>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</si>
  <si>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</si>
  <si>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</si>
  <si>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</si>
  <si>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</si>
  <si>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</si>
  <si>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</si>
  <si>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</si>
  <si>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</si>
  <si>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</si>
  <si>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</si>
  <si>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</si>
  <si>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</si>
  <si>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r>
      <rPr>
        <b/>
        <sz val="18"/>
        <rFont val="Times New Roman"/>
        <charset val="134"/>
      </rPr>
      <t>2025</t>
    </r>
    <r>
      <rPr>
        <b/>
        <sz val="18"/>
        <rFont val="宋体"/>
        <charset val="134"/>
      </rPr>
      <t>年钒钛高新区一般公共预算经济分类科目
（基本）支出执行表</t>
    </r>
  </si>
  <si>
    <r>
      <rPr>
        <sz val="11"/>
        <color theme="1"/>
        <rFont val="Times New Roman"/>
        <charset val="134"/>
      </rPr>
      <t xml:space="preserve">         </t>
    </r>
    <r>
      <rPr>
        <sz val="11"/>
        <color theme="1"/>
        <rFont val="仿宋_GB2312"/>
        <charset val="134"/>
      </rPr>
      <t>单位：万元，</t>
    </r>
    <r>
      <rPr>
        <sz val="11"/>
        <color theme="1"/>
        <rFont val="Times New Roman"/>
        <charset val="134"/>
      </rPr>
      <t>%</t>
    </r>
  </si>
  <si>
    <r>
      <rPr>
        <b/>
        <sz val="18"/>
        <rFont val="Times New Roman"/>
        <charset val="134"/>
      </rPr>
      <t>2025</t>
    </r>
    <r>
      <rPr>
        <b/>
        <sz val="18"/>
        <rFont val="宋体"/>
        <charset val="134"/>
      </rPr>
      <t>年钒钛高新区本级一般公共预算收入执行表</t>
    </r>
  </si>
  <si>
    <t>2025年钒钛高新区本级一般公共预算支出功能分类执行情况表</t>
  </si>
  <si>
    <t>单位:万元</t>
  </si>
  <si>
    <t>科目编码</t>
  </si>
  <si>
    <t>科目名称</t>
  </si>
  <si>
    <t>为调整预算的%</t>
  </si>
  <si>
    <t>一般公共预算支出合计</t>
  </si>
  <si>
    <t xml:space="preserve">  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</si>
  <si>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</si>
  <si>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</si>
  <si>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</si>
  <si>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</si>
  <si>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</si>
  <si>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</si>
  <si>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</si>
  <si>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</si>
  <si>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</si>
  <si>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</si>
  <si>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</si>
  <si>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</si>
  <si>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</si>
  <si>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</si>
  <si>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</si>
  <si>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</si>
  <si>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</si>
  <si>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</si>
  <si>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</si>
  <si>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</si>
  <si>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</si>
  <si>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</si>
  <si>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</si>
  <si>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</si>
  <si>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</si>
  <si>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</si>
  <si>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</si>
  <si>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</si>
  <si>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</si>
  <si>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</si>
  <si>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</si>
  <si>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</si>
  <si>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</si>
  <si>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</si>
  <si>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</si>
  <si>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</si>
  <si>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</si>
  <si>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</si>
  <si>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</si>
  <si>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</si>
  <si>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</si>
  <si>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</si>
  <si>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</si>
  <si>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</si>
  <si>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</si>
  <si>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</si>
  <si>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</si>
  <si>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</si>
  <si>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</si>
  <si>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</si>
  <si>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</si>
  <si>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</si>
  <si>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</si>
  <si>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</si>
  <si>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</si>
  <si>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</si>
  <si>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</si>
  <si>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</si>
  <si>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</si>
  <si>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</si>
  <si>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</si>
  <si>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</si>
  <si>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</si>
  <si>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</si>
  <si>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</si>
  <si>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</si>
  <si>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</si>
  <si>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</si>
  <si>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</si>
  <si>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</si>
  <si>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</si>
  <si>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</si>
  <si>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</si>
  <si>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</si>
  <si>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</si>
  <si>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</si>
  <si>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</si>
  <si>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</si>
  <si>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</si>
  <si>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</si>
  <si>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</si>
  <si>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</si>
  <si>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</si>
  <si>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</si>
  <si>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</si>
  <si>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</si>
  <si>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</si>
  <si>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</si>
  <si>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</si>
  <si>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</si>
  <si>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</si>
  <si>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</si>
  <si>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</si>
  <si>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</si>
  <si>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</si>
  <si>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</si>
  <si>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</si>
  <si>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</si>
  <si>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</si>
  <si>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</si>
  <si>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</si>
  <si>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</si>
  <si>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</si>
  <si>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</si>
  <si>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</si>
  <si>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</si>
  <si>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</si>
  <si>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</si>
  <si>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</si>
  <si>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</si>
  <si>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</si>
  <si>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</si>
  <si>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</si>
  <si>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</si>
  <si>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</si>
  <si>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</si>
  <si>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</si>
  <si>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</si>
  <si>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</si>
  <si>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</si>
  <si>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</si>
  <si>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</si>
  <si>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</si>
  <si>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</si>
  <si>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</si>
  <si>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</si>
  <si>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</si>
  <si>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</si>
  <si>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</si>
  <si>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数据事务</t>
  </si>
  <si>
    <t xml:space="preserve">      其他数据事务支出</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</si>
  <si>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</si>
  <si>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</si>
  <si>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</si>
  <si>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</si>
  <si>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</si>
  <si>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</si>
  <si>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</si>
  <si>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</si>
  <si>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</si>
  <si>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</si>
  <si>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</si>
  <si>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</si>
  <si>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</si>
  <si>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</si>
  <si>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</si>
  <si>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</si>
  <si>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</si>
  <si>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</si>
  <si>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</si>
  <si>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</si>
  <si>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</si>
  <si>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</si>
  <si>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</si>
  <si>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</si>
  <si>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</si>
  <si>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</si>
  <si>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</si>
  <si>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</si>
  <si>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</si>
  <si>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</si>
  <si>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</si>
  <si>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</si>
  <si>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</si>
  <si>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</si>
  <si>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</si>
  <si>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</si>
  <si>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</si>
  <si>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</si>
  <si>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</si>
  <si>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</si>
  <si>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</si>
  <si>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</si>
  <si>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</si>
  <si>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</si>
  <si>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</si>
  <si>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</si>
  <si>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</si>
  <si>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</si>
  <si>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</si>
  <si>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</si>
  <si>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</si>
  <si>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</si>
  <si>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</si>
  <si>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</si>
  <si>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</si>
  <si>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</si>
  <si>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</si>
  <si>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</si>
  <si>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</si>
  <si>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</si>
  <si>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</si>
  <si>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</si>
  <si>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</si>
  <si>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</si>
  <si>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</si>
  <si>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</si>
  <si>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</si>
  <si>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</si>
  <si>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</si>
  <si>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</si>
  <si>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</si>
  <si>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</si>
  <si>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</si>
  <si>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</si>
  <si>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</si>
  <si>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</si>
  <si>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</si>
  <si>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</si>
  <si>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</si>
  <si>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</si>
  <si>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</si>
  <si>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</si>
  <si>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</si>
  <si>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</si>
  <si>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</si>
  <si>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</si>
  <si>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</si>
  <si>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</si>
  <si>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</si>
  <si>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</si>
  <si>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</si>
  <si>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</si>
  <si>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</si>
  <si>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</si>
  <si>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</si>
  <si>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</si>
  <si>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</si>
  <si>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</si>
  <si>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</si>
  <si>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</si>
  <si>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</si>
  <si>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</si>
  <si>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</si>
  <si>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</si>
  <si>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</si>
  <si>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</si>
  <si>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</si>
  <si>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</si>
  <si>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</si>
  <si>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</si>
  <si>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</si>
  <si>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</si>
  <si>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</si>
  <si>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</si>
  <si>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</si>
  <si>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</si>
  <si>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</si>
  <si>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</si>
  <si>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</si>
  <si>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</si>
  <si>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</si>
  <si>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</si>
  <si>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</si>
  <si>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</si>
  <si>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</si>
  <si>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</si>
  <si>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</si>
  <si>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</si>
  <si>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</si>
  <si>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</si>
  <si>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</si>
  <si>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</si>
  <si>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</si>
  <si>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</si>
  <si>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</si>
  <si>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</si>
  <si>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</si>
  <si>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</si>
  <si>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</si>
  <si>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</si>
  <si>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</si>
  <si>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</si>
  <si>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</si>
  <si>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</si>
  <si>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</si>
  <si>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</si>
  <si>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</si>
  <si>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</si>
  <si>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</si>
  <si>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</si>
  <si>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</si>
  <si>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</si>
  <si>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</si>
  <si>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</si>
  <si>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</si>
  <si>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</si>
  <si>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</si>
  <si>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</si>
  <si>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</si>
  <si>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</si>
  <si>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</si>
  <si>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</si>
  <si>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</si>
  <si>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</si>
  <si>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</si>
  <si>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</si>
  <si>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</si>
  <si>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</si>
  <si>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</si>
  <si>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</si>
  <si>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</si>
  <si>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</si>
  <si>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</si>
  <si>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</si>
  <si>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</si>
  <si>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</si>
  <si>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</si>
  <si>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</si>
  <si>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</si>
  <si>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</si>
  <si>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</si>
  <si>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</si>
  <si>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</si>
  <si>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</si>
  <si>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</si>
  <si>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</si>
  <si>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</si>
  <si>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</si>
  <si>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</si>
  <si>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</si>
  <si>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</si>
  <si>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</si>
  <si>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</si>
  <si>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</si>
  <si>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</si>
  <si>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</si>
  <si>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</si>
  <si>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</si>
  <si>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</si>
  <si>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</si>
  <si>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</si>
  <si>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</si>
  <si>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</si>
  <si>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</si>
  <si>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</si>
  <si>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</si>
  <si>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</si>
  <si>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</si>
  <si>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</si>
  <si>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</si>
  <si>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</si>
  <si>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</si>
  <si>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</si>
  <si>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</si>
  <si>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</si>
  <si>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</si>
  <si>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</si>
  <si>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</si>
  <si>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</si>
  <si>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</si>
  <si>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</si>
  <si>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</si>
  <si>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</si>
  <si>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</si>
  <si>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</si>
  <si>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</si>
  <si>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</si>
  <si>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</si>
  <si>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</si>
  <si>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</si>
  <si>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</si>
  <si>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</si>
  <si>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</si>
  <si>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</si>
  <si>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</si>
  <si>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</si>
  <si>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</si>
  <si>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</si>
  <si>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</si>
  <si>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</si>
  <si>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</si>
  <si>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</si>
  <si>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</si>
  <si>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</si>
  <si>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</si>
  <si>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</si>
  <si>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</si>
  <si>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</si>
  <si>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</si>
  <si>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</si>
  <si>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</si>
  <si>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</si>
  <si>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</si>
  <si>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</si>
  <si>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</si>
  <si>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</si>
  <si>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</si>
  <si>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</si>
  <si>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</si>
  <si>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</si>
  <si>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</si>
  <si>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</si>
  <si>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</si>
  <si>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</si>
  <si>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</si>
  <si>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</si>
  <si>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</si>
  <si>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</si>
  <si>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</si>
  <si>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</si>
  <si>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</si>
  <si>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</si>
  <si>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</si>
  <si>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</si>
  <si>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</si>
  <si>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</si>
  <si>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</si>
  <si>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</si>
  <si>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</si>
  <si>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</si>
  <si>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</si>
  <si>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</si>
  <si>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</si>
  <si>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</si>
  <si>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</si>
  <si>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</si>
  <si>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</si>
  <si>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</si>
  <si>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</si>
  <si>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</si>
  <si>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</si>
  <si>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</si>
  <si>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</si>
  <si>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</si>
  <si>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</si>
  <si>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</si>
  <si>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</si>
  <si>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</si>
  <si>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</si>
  <si>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</si>
  <si>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</si>
  <si>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</si>
  <si>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</si>
  <si>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</si>
  <si>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</si>
  <si>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</si>
  <si>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</si>
  <si>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</si>
  <si>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</si>
  <si>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</si>
  <si>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</si>
  <si>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</si>
  <si>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</si>
  <si>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</si>
  <si>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</si>
  <si>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</si>
  <si>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</si>
  <si>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</si>
  <si>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</si>
  <si>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</si>
  <si>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</si>
  <si>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</si>
  <si>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</si>
  <si>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</si>
  <si>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</si>
  <si>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</si>
  <si>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</si>
  <si>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</si>
  <si>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</si>
  <si>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</si>
  <si>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</si>
  <si>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</si>
  <si>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</si>
  <si>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</si>
  <si>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</si>
  <si>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</si>
  <si>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</si>
  <si>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</si>
  <si>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</si>
  <si>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</si>
  <si>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</si>
  <si>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</si>
  <si>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</si>
  <si>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</si>
  <si>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</si>
  <si>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</si>
  <si>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</si>
  <si>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</si>
  <si>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</si>
  <si>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</si>
  <si>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</si>
  <si>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</si>
  <si>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</si>
  <si>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</si>
  <si>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</si>
  <si>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</si>
  <si>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</si>
  <si>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</si>
  <si>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</si>
  <si>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</si>
  <si>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</si>
  <si>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</si>
  <si>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</si>
  <si>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</si>
  <si>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</si>
  <si>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</si>
  <si>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</si>
  <si>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</si>
  <si>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</si>
  <si>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</si>
  <si>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</si>
  <si>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</si>
  <si>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</si>
  <si>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</si>
  <si>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</si>
  <si>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</si>
  <si>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</si>
  <si>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</si>
  <si>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</si>
  <si>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</si>
  <si>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</si>
  <si>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</si>
  <si>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</si>
  <si>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</si>
  <si>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</si>
  <si>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</si>
  <si>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</si>
  <si>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</si>
  <si>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</si>
  <si>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</si>
  <si>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</si>
  <si>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</si>
  <si>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</si>
  <si>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</si>
  <si>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</si>
  <si>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</si>
  <si>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</si>
  <si>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</si>
  <si>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</si>
  <si>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</si>
  <si>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</si>
  <si>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</si>
  <si>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</si>
  <si>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</si>
  <si>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</si>
  <si>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</si>
  <si>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</si>
  <si>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</si>
  <si>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</si>
  <si>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</si>
  <si>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</si>
  <si>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</si>
  <si>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</si>
  <si>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</si>
  <si>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</si>
  <si>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托育服务</t>
  </si>
  <si>
    <t xml:space="preserve">      托育机构</t>
  </si>
  <si>
    <t xml:space="preserve">      其他托育服务支出</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</si>
  <si>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</si>
  <si>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</si>
  <si>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</si>
  <si>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</si>
  <si>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</si>
  <si>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</si>
  <si>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</si>
  <si>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</si>
  <si>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</si>
  <si>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</si>
  <si>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</si>
  <si>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</si>
  <si>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</si>
  <si>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</si>
  <si>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</si>
  <si>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</si>
  <si>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</si>
  <si>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</si>
  <si>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</si>
  <si>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</si>
  <si>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</si>
  <si>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</si>
  <si>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</si>
  <si>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</si>
  <si>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</si>
  <si>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</si>
  <si>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</si>
  <si>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</si>
  <si>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</si>
  <si>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</si>
  <si>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</si>
  <si>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</si>
  <si>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</si>
  <si>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</si>
  <si>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 </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</si>
  <si>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</si>
  <si>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</si>
  <si>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</si>
  <si>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</si>
  <si>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</si>
  <si>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</si>
  <si>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</si>
  <si>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</si>
  <si>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</si>
  <si>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</si>
  <si>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</si>
  <si>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</si>
  <si>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</si>
  <si>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</si>
  <si>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</si>
  <si>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</si>
  <si>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</si>
  <si>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</si>
  <si>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</si>
  <si>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</si>
  <si>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</si>
  <si>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</si>
  <si>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</si>
  <si>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</si>
  <si>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</si>
  <si>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</si>
  <si>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</si>
  <si>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</si>
  <si>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</si>
  <si>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</si>
  <si>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</si>
  <si>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</si>
  <si>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</si>
  <si>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</si>
  <si>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</si>
  <si>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</si>
  <si>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</si>
  <si>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</si>
  <si>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</si>
  <si>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</si>
  <si>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</si>
  <si>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</si>
  <si>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</si>
  <si>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</si>
  <si>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</si>
  <si>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</si>
  <si>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</si>
  <si>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</si>
  <si>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</si>
  <si>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</si>
  <si>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</si>
  <si>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</si>
  <si>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</si>
  <si>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</si>
  <si>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</si>
  <si>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</si>
  <si>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</si>
  <si>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</si>
  <si>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</si>
  <si>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</si>
  <si>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</si>
  <si>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</si>
  <si>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</si>
  <si>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</si>
  <si>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</si>
  <si>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</si>
  <si>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</si>
  <si>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</si>
  <si>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</si>
  <si>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</si>
  <si>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</si>
  <si>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</si>
  <si>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</si>
  <si>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</si>
  <si>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</si>
  <si>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</si>
  <si>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</si>
  <si>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</si>
  <si>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</si>
  <si>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</si>
  <si>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</si>
  <si>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</si>
  <si>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</si>
  <si>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</si>
  <si>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</si>
  <si>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</si>
  <si>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</si>
  <si>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</si>
  <si>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</si>
  <si>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</si>
  <si>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</si>
  <si>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</si>
  <si>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</si>
  <si>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</si>
  <si>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</si>
  <si>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</si>
  <si>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</si>
  <si>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</si>
  <si>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</si>
  <si>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</si>
  <si>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</si>
  <si>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</si>
  <si>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</si>
  <si>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</si>
  <si>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</si>
  <si>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</si>
  <si>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</si>
  <si>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</si>
  <si>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</si>
  <si>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</si>
  <si>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</si>
  <si>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</si>
  <si>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</si>
  <si>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</si>
  <si>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</si>
  <si>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</si>
  <si>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</si>
  <si>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</si>
  <si>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</si>
  <si>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</si>
  <si>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</si>
  <si>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</si>
  <si>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</si>
  <si>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</si>
  <si>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</si>
  <si>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</si>
  <si>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</si>
  <si>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</si>
  <si>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</si>
  <si>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</si>
  <si>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</si>
  <si>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</si>
  <si>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</si>
  <si>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</si>
  <si>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</si>
  <si>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</si>
  <si>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</si>
  <si>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</si>
  <si>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</si>
  <si>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</si>
  <si>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</si>
  <si>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</si>
  <si>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</si>
  <si>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</si>
  <si>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</si>
  <si>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</si>
  <si>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</si>
  <si>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</si>
  <si>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</si>
  <si>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</si>
  <si>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</si>
  <si>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</si>
  <si>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</si>
  <si>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</si>
  <si>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</si>
  <si>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</si>
  <si>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</si>
  <si>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</si>
  <si>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</si>
  <si>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</si>
  <si>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</si>
  <si>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</si>
  <si>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</si>
  <si>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</si>
  <si>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</si>
  <si>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</si>
  <si>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</si>
  <si>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</si>
  <si>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</si>
  <si>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</si>
  <si>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</si>
  <si>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</si>
  <si>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</si>
  <si>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</si>
  <si>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</si>
  <si>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</si>
  <si>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</si>
  <si>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</si>
  <si>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</si>
  <si>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</si>
  <si>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</si>
  <si>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</si>
  <si>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</si>
  <si>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</si>
  <si>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</si>
  <si>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</si>
  <si>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</si>
  <si>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</si>
  <si>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</si>
  <si>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</si>
  <si>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</si>
  <si>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</si>
  <si>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</si>
  <si>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</si>
  <si>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</si>
  <si>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</si>
  <si>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</si>
  <si>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</si>
  <si>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</si>
  <si>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</si>
  <si>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</si>
  <si>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</si>
  <si>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</si>
  <si>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</si>
  <si>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</si>
  <si>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</si>
  <si>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</si>
  <si>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</si>
  <si>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</si>
  <si>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</si>
  <si>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</si>
  <si>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</si>
  <si>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</si>
  <si>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</si>
  <si>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</si>
  <si>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</si>
  <si>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</si>
  <si>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</si>
  <si>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</si>
  <si>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</si>
  <si>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</si>
  <si>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</si>
  <si>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</si>
  <si>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</si>
  <si>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</si>
  <si>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</si>
  <si>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</si>
  <si>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</si>
  <si>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</si>
  <si>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</si>
  <si>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</si>
  <si>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</si>
  <si>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</si>
  <si>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</si>
  <si>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</si>
  <si>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</si>
  <si>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</si>
  <si>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</si>
  <si>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</si>
  <si>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</si>
  <si>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</si>
  <si>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</si>
  <si>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</si>
  <si>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</si>
  <si>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</si>
  <si>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</si>
  <si>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</si>
  <si>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</si>
  <si>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</si>
  <si>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</si>
  <si>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</si>
  <si>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</si>
  <si>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</si>
  <si>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</si>
  <si>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</si>
  <si>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</si>
  <si>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</si>
  <si>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</si>
  <si>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</si>
  <si>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</si>
  <si>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</si>
  <si>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</si>
  <si>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</si>
  <si>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</si>
  <si>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</si>
  <si>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</si>
  <si>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</si>
  <si>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</si>
  <si>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</si>
  <si>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</si>
  <si>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</si>
  <si>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</si>
  <si>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</si>
  <si>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</si>
  <si>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</si>
  <si>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</si>
  <si>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</si>
  <si>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</si>
  <si>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</si>
  <si>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</si>
  <si>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</si>
  <si>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</si>
  <si>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</si>
  <si>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</si>
  <si>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</si>
  <si>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</si>
  <si>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</si>
  <si>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</si>
  <si>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</si>
  <si>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</si>
  <si>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</si>
  <si>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</si>
  <si>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</si>
  <si>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</si>
  <si>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</si>
  <si>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</si>
  <si>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</si>
  <si>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</si>
  <si>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</si>
  <si>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</si>
  <si>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</si>
  <si>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</si>
  <si>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</si>
  <si>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</si>
  <si>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</si>
  <si>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</si>
  <si>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</si>
  <si>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</si>
  <si>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</si>
  <si>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</si>
  <si>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</si>
  <si>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</si>
  <si>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</si>
  <si>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</si>
  <si>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沉陷区治理</t>
  </si>
  <si>
    <t xml:space="preserve">      棚户区改造</t>
  </si>
  <si>
    <t xml:space="preserve">      少数民族地区游牧民定居工程</t>
  </si>
  <si>
    <t xml:space="preserve">      农村危房改造</t>
  </si>
  <si>
    <t xml:space="preserve">      老旧小区改造</t>
  </si>
  <si>
    <t xml:space="preserve">      配租型住房保障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</si>
  <si>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</si>
  <si>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</si>
  <si>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</si>
  <si>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</si>
  <si>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</si>
  <si>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</si>
  <si>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</si>
  <si>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</si>
  <si>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</si>
  <si>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</si>
  <si>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</si>
  <si>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</si>
  <si>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</si>
  <si>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</si>
  <si>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</si>
  <si>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</si>
  <si>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</si>
  <si>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</si>
  <si>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</si>
  <si>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</si>
  <si>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</si>
  <si>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</si>
  <si>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</si>
  <si>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</si>
  <si>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</si>
  <si>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</si>
  <si>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</si>
  <si>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</si>
  <si>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</si>
  <si>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</si>
  <si>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</si>
  <si>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</si>
  <si>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</si>
  <si>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</si>
  <si>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</si>
  <si>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</si>
  <si>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</si>
  <si>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</si>
  <si>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</si>
  <si>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</si>
  <si>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</si>
  <si>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</si>
  <si>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</si>
  <si>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</si>
  <si>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</si>
  <si>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</si>
  <si>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</si>
  <si>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</si>
  <si>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</si>
  <si>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</si>
  <si>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</si>
  <si>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</si>
  <si>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</si>
  <si>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</si>
  <si>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</si>
  <si>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</si>
  <si>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</si>
  <si>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</si>
  <si>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</si>
  <si>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</si>
  <si>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</si>
  <si>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</si>
  <si>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</si>
  <si>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</si>
  <si>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</si>
  <si>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</si>
  <si>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</si>
  <si>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</si>
  <si>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</si>
  <si>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</si>
  <si>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</si>
  <si>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</si>
  <si>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</si>
  <si>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</si>
  <si>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</si>
  <si>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 </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</si>
  <si>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</si>
  <si>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</si>
  <si>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</si>
  <si>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</si>
  <si>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</si>
  <si>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</si>
  <si>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</si>
  <si>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</si>
  <si>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</si>
  <si>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</si>
  <si>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</si>
  <si>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债务付息支出</t>
  </si>
  <si>
    <t xml:space="preserve">    中央政府国内债务付息支出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</si>
  <si>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</si>
  <si>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</si>
  <si>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</si>
  <si>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</si>
  <si>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</si>
  <si>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</si>
  <si>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</si>
  <si>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</si>
  <si>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</si>
  <si>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</si>
  <si>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</si>
  <si>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</si>
  <si>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中央政府国内债务发行费用支出</t>
  </si>
  <si>
    <t xml:space="preserve">      中央政府国内债务发行费用支出</t>
  </si>
  <si>
    <t xml:space="preserve">    中央政府国外债务发行费用支出</t>
  </si>
  <si>
    <t xml:space="preserve">      中央政府国外债务发行费用支出</t>
  </si>
  <si>
    <t xml:space="preserve">    地方政府一般债务发行费用支出</t>
  </si>
  <si>
    <t xml:space="preserve">      地方政府一般债务发行费用支出</t>
  </si>
  <si>
    <r>
      <rPr>
        <b/>
        <sz val="18"/>
        <rFont val="Times New Roman"/>
        <charset val="134"/>
      </rPr>
      <t>2025</t>
    </r>
    <r>
      <rPr>
        <b/>
        <sz val="18"/>
        <rFont val="宋体"/>
        <charset val="134"/>
      </rPr>
      <t>年钒钛高新区本级一般公共预算收支平衡表</t>
    </r>
  </si>
  <si>
    <r>
      <rPr>
        <b/>
        <sz val="18"/>
        <rFont val="Times New Roman"/>
        <charset val="134"/>
      </rPr>
      <t>2025</t>
    </r>
    <r>
      <rPr>
        <b/>
        <sz val="18"/>
        <rFont val="宋体"/>
        <charset val="134"/>
      </rPr>
      <t>年钒钛高新区本级一般公共预算经济分类科目支出执行表</t>
    </r>
  </si>
  <si>
    <r>
      <rPr>
        <b/>
        <sz val="18"/>
        <rFont val="Times New Roman"/>
        <charset val="134"/>
      </rPr>
      <t>2025</t>
    </r>
    <r>
      <rPr>
        <b/>
        <sz val="18"/>
        <rFont val="宋体"/>
        <charset val="134"/>
      </rPr>
      <t>年钒钛高新区本级一般公共预算经济分类科目
（基本）支出执行表</t>
    </r>
  </si>
  <si>
    <r>
      <rPr>
        <b/>
        <sz val="16"/>
        <color theme="1"/>
        <rFont val="Times New Roman"/>
        <charset val="134"/>
      </rPr>
      <t>2025</t>
    </r>
    <r>
      <rPr>
        <b/>
        <sz val="16"/>
        <color theme="1"/>
        <rFont val="宋体"/>
        <charset val="134"/>
      </rPr>
      <t>年市对钒钛高新区税返和转移支付补助执行表</t>
    </r>
  </si>
  <si>
    <r>
      <rPr>
        <sz val="11"/>
        <color theme="1"/>
        <rFont val="Times New Roman"/>
        <charset val="134"/>
      </rPr>
      <t xml:space="preserve">         </t>
    </r>
    <r>
      <rPr>
        <sz val="11"/>
        <color theme="1"/>
        <rFont val="宋体"/>
        <charset val="134"/>
      </rPr>
      <t>单位：万元</t>
    </r>
  </si>
  <si>
    <t>项目</t>
  </si>
  <si>
    <r>
      <rPr>
        <b/>
        <sz val="12"/>
        <rFont val="宋体"/>
        <charset val="134"/>
      </rPr>
      <t>上级补助收入</t>
    </r>
  </si>
  <si>
    <r>
      <rPr>
        <b/>
        <sz val="12"/>
        <rFont val="Times New Roman"/>
        <charset val="134"/>
      </rPr>
      <t xml:space="preserve">  </t>
    </r>
    <r>
      <rPr>
        <b/>
        <sz val="12"/>
        <rFont val="宋体"/>
        <charset val="134"/>
      </rPr>
      <t>返还性收入</t>
    </r>
  </si>
  <si>
    <r>
      <rPr>
        <sz val="12"/>
        <rFont val="Times New Roman"/>
        <charset val="134"/>
      </rPr>
      <t xml:space="preserve">    </t>
    </r>
    <r>
      <rPr>
        <sz val="12"/>
        <rFont val="宋体"/>
        <charset val="134"/>
      </rPr>
      <t>所得税基数返还收入</t>
    </r>
  </si>
  <si>
    <r>
      <rPr>
        <sz val="12"/>
        <rFont val="Times New Roman"/>
        <charset val="134"/>
      </rPr>
      <t xml:space="preserve">    </t>
    </r>
    <r>
      <rPr>
        <sz val="12"/>
        <rFont val="宋体"/>
        <charset val="134"/>
      </rPr>
      <t>成品油税费改革税收返还收入</t>
    </r>
  </si>
  <si>
    <r>
      <rPr>
        <sz val="12"/>
        <rFont val="Times New Roman"/>
        <charset val="134"/>
      </rPr>
      <t xml:space="preserve">    </t>
    </r>
    <r>
      <rPr>
        <sz val="12"/>
        <rFont val="宋体"/>
        <charset val="134"/>
      </rPr>
      <t>增值税税收返还收入</t>
    </r>
  </si>
  <si>
    <r>
      <rPr>
        <sz val="12"/>
        <rFont val="Times New Roman"/>
        <charset val="134"/>
      </rPr>
      <t xml:space="preserve">    </t>
    </r>
    <r>
      <rPr>
        <sz val="12"/>
        <rFont val="宋体"/>
        <charset val="134"/>
      </rPr>
      <t>消费税税收返还收入</t>
    </r>
  </si>
  <si>
    <r>
      <rPr>
        <sz val="12"/>
        <rFont val="Times New Roman"/>
        <charset val="134"/>
      </rPr>
      <t xml:space="preserve">    </t>
    </r>
    <r>
      <rPr>
        <sz val="12"/>
        <rFont val="宋体"/>
        <charset val="134"/>
      </rPr>
      <t>增值税</t>
    </r>
    <r>
      <rPr>
        <sz val="12"/>
        <rFont val="Times New Roman"/>
        <charset val="134"/>
      </rPr>
      <t>“</t>
    </r>
    <r>
      <rPr>
        <sz val="12"/>
        <rFont val="宋体"/>
        <charset val="134"/>
      </rPr>
      <t>五五分享</t>
    </r>
    <r>
      <rPr>
        <sz val="12"/>
        <rFont val="Times New Roman"/>
        <charset val="134"/>
      </rPr>
      <t>”</t>
    </r>
    <r>
      <rPr>
        <sz val="12"/>
        <rFont val="宋体"/>
        <charset val="134"/>
      </rPr>
      <t>税收返还收入</t>
    </r>
  </si>
  <si>
    <r>
      <rPr>
        <sz val="12"/>
        <rFont val="Times New Roman"/>
        <charset val="134"/>
      </rPr>
      <t xml:space="preserve">    </t>
    </r>
    <r>
      <rPr>
        <sz val="12"/>
        <rFont val="宋体"/>
        <charset val="134"/>
      </rPr>
      <t>其他返还性收入</t>
    </r>
  </si>
  <si>
    <r>
      <rPr>
        <b/>
        <sz val="12"/>
        <rFont val="Times New Roman"/>
        <charset val="134"/>
      </rPr>
      <t xml:space="preserve">  </t>
    </r>
    <r>
      <rPr>
        <b/>
        <sz val="12"/>
        <rFont val="宋体"/>
        <charset val="134"/>
      </rPr>
      <t>一般性转移支付收入</t>
    </r>
  </si>
  <si>
    <r>
      <rPr>
        <sz val="12"/>
        <rFont val="Times New Roman"/>
        <charset val="134"/>
      </rPr>
      <t xml:space="preserve">    </t>
    </r>
    <r>
      <rPr>
        <sz val="12"/>
        <rFont val="宋体"/>
        <charset val="134"/>
      </rPr>
      <t>体制补助收入</t>
    </r>
  </si>
  <si>
    <r>
      <rPr>
        <sz val="12"/>
        <rFont val="Times New Roman"/>
        <charset val="134"/>
      </rPr>
      <t xml:space="preserve">    </t>
    </r>
    <r>
      <rPr>
        <sz val="12"/>
        <rFont val="宋体"/>
        <charset val="134"/>
      </rPr>
      <t>均衡性转移支付收入</t>
    </r>
  </si>
  <si>
    <r>
      <rPr>
        <sz val="12"/>
        <rFont val="Times New Roman"/>
        <charset val="134"/>
      </rPr>
      <t xml:space="preserve">    </t>
    </r>
    <r>
      <rPr>
        <sz val="12"/>
        <rFont val="宋体"/>
        <charset val="134"/>
      </rPr>
      <t>县级基本财力保障机制奖补资金收入</t>
    </r>
  </si>
  <si>
    <r>
      <rPr>
        <sz val="12"/>
        <rFont val="Times New Roman"/>
        <charset val="134"/>
      </rPr>
      <t xml:space="preserve">    </t>
    </r>
    <r>
      <rPr>
        <sz val="12"/>
        <rFont val="宋体"/>
        <charset val="134"/>
      </rPr>
      <t>结算补助收入</t>
    </r>
  </si>
  <si>
    <r>
      <rPr>
        <sz val="12"/>
        <rFont val="Times New Roman"/>
        <charset val="134"/>
      </rPr>
      <t xml:space="preserve">    </t>
    </r>
    <r>
      <rPr>
        <sz val="12"/>
        <rFont val="宋体"/>
        <charset val="134"/>
      </rPr>
      <t>资源枯竭型城市转移支付补助收入</t>
    </r>
  </si>
  <si>
    <r>
      <rPr>
        <sz val="12"/>
        <rFont val="Times New Roman"/>
        <charset val="134"/>
      </rPr>
      <t xml:space="preserve">    </t>
    </r>
    <r>
      <rPr>
        <sz val="12"/>
        <rFont val="宋体"/>
        <charset val="134"/>
      </rPr>
      <t>企业事业单位划转补助收入</t>
    </r>
  </si>
  <si>
    <r>
      <rPr>
        <sz val="12"/>
        <rFont val="Times New Roman"/>
        <charset val="134"/>
      </rPr>
      <t xml:space="preserve">    </t>
    </r>
    <r>
      <rPr>
        <sz val="12"/>
        <rFont val="宋体"/>
        <charset val="134"/>
      </rPr>
      <t>产粮</t>
    </r>
    <r>
      <rPr>
        <sz val="12"/>
        <rFont val="Times New Roman"/>
        <charset val="134"/>
      </rPr>
      <t>(</t>
    </r>
    <r>
      <rPr>
        <sz val="12"/>
        <rFont val="宋体"/>
        <charset val="134"/>
      </rPr>
      <t>油</t>
    </r>
    <r>
      <rPr>
        <sz val="12"/>
        <rFont val="Times New Roman"/>
        <charset val="134"/>
      </rPr>
      <t>)</t>
    </r>
    <r>
      <rPr>
        <sz val="12"/>
        <rFont val="宋体"/>
        <charset val="134"/>
      </rPr>
      <t>大县奖励资金收入</t>
    </r>
  </si>
  <si>
    <r>
      <rPr>
        <sz val="12"/>
        <rFont val="Times New Roman"/>
        <charset val="134"/>
      </rPr>
      <t xml:space="preserve">    </t>
    </r>
    <r>
      <rPr>
        <sz val="12"/>
        <rFont val="宋体"/>
        <charset val="134"/>
      </rPr>
      <t>重点生态功能区转移支付收入</t>
    </r>
  </si>
  <si>
    <r>
      <rPr>
        <sz val="12"/>
        <rFont val="Times New Roman"/>
        <charset val="134"/>
      </rPr>
      <t xml:space="preserve">    </t>
    </r>
    <r>
      <rPr>
        <sz val="12"/>
        <rFont val="宋体"/>
        <charset val="134"/>
      </rPr>
      <t>固定数额补助收入</t>
    </r>
  </si>
  <si>
    <r>
      <rPr>
        <sz val="12"/>
        <rFont val="Times New Roman"/>
        <charset val="134"/>
      </rPr>
      <t xml:space="preserve">    </t>
    </r>
    <r>
      <rPr>
        <sz val="12"/>
        <rFont val="宋体"/>
        <charset val="134"/>
      </rPr>
      <t>革命老区转移支付收入</t>
    </r>
  </si>
  <si>
    <r>
      <rPr>
        <sz val="12"/>
        <rFont val="Times New Roman"/>
        <charset val="134"/>
      </rPr>
      <t xml:space="preserve">    </t>
    </r>
    <r>
      <rPr>
        <sz val="12"/>
        <rFont val="宋体"/>
        <charset val="134"/>
      </rPr>
      <t>民族地区转移支付收入</t>
    </r>
  </si>
  <si>
    <r>
      <rPr>
        <sz val="12"/>
        <rFont val="Times New Roman"/>
        <charset val="134"/>
      </rPr>
      <t xml:space="preserve">    </t>
    </r>
    <r>
      <rPr>
        <sz val="12"/>
        <rFont val="宋体"/>
        <charset val="134"/>
      </rPr>
      <t>边境地区转移支付收入</t>
    </r>
  </si>
  <si>
    <r>
      <rPr>
        <sz val="12"/>
        <rFont val="Times New Roman"/>
        <charset val="134"/>
      </rPr>
      <t xml:space="preserve">    </t>
    </r>
    <r>
      <rPr>
        <sz val="12"/>
        <rFont val="宋体"/>
        <charset val="134"/>
      </rPr>
      <t>欠发达地区转移支付收入</t>
    </r>
  </si>
  <si>
    <r>
      <rPr>
        <sz val="12"/>
        <rFont val="Times New Roman"/>
        <charset val="134"/>
      </rPr>
      <t xml:space="preserve">    </t>
    </r>
    <r>
      <rPr>
        <sz val="12"/>
        <rFont val="宋体"/>
        <charset val="134"/>
      </rPr>
      <t>一般公共服务共同财政事权转移支付收入</t>
    </r>
    <r>
      <rPr>
        <sz val="12"/>
        <rFont val="Times New Roman"/>
        <charset val="134"/>
      </rPr>
      <t xml:space="preserve">  </t>
    </r>
  </si>
  <si>
    <r>
      <rPr>
        <sz val="12"/>
        <rFont val="Times New Roman"/>
        <charset val="134"/>
      </rPr>
      <t xml:space="preserve">    </t>
    </r>
    <r>
      <rPr>
        <sz val="12"/>
        <rFont val="宋体"/>
        <charset val="134"/>
      </rPr>
      <t>外交共同财政事权转移支付收入</t>
    </r>
    <r>
      <rPr>
        <sz val="12"/>
        <rFont val="Times New Roman"/>
        <charset val="134"/>
      </rPr>
      <t xml:space="preserve">  </t>
    </r>
  </si>
  <si>
    <r>
      <rPr>
        <sz val="12"/>
        <rFont val="Times New Roman"/>
        <charset val="134"/>
      </rPr>
      <t xml:space="preserve">    </t>
    </r>
    <r>
      <rPr>
        <sz val="12"/>
        <rFont val="宋体"/>
        <charset val="134"/>
      </rPr>
      <t>国防共同财政事权转移支付收入</t>
    </r>
    <r>
      <rPr>
        <sz val="12"/>
        <rFont val="Times New Roman"/>
        <charset val="134"/>
      </rPr>
      <t xml:space="preserve">  </t>
    </r>
  </si>
  <si>
    <r>
      <rPr>
        <sz val="12"/>
        <rFont val="Times New Roman"/>
        <charset val="134"/>
      </rPr>
      <t xml:space="preserve">    </t>
    </r>
    <r>
      <rPr>
        <sz val="12"/>
        <rFont val="宋体"/>
        <charset val="134"/>
      </rPr>
      <t>公共安全共同财政事权转移支付收入</t>
    </r>
    <r>
      <rPr>
        <sz val="12"/>
        <rFont val="Times New Roman"/>
        <charset val="134"/>
      </rPr>
      <t xml:space="preserve">  </t>
    </r>
  </si>
  <si>
    <r>
      <rPr>
        <sz val="12"/>
        <rFont val="Times New Roman"/>
        <charset val="134"/>
      </rPr>
      <t xml:space="preserve">    </t>
    </r>
    <r>
      <rPr>
        <sz val="12"/>
        <rFont val="宋体"/>
        <charset val="134"/>
      </rPr>
      <t>教育共同财政事权转移支付收入</t>
    </r>
    <r>
      <rPr>
        <sz val="12"/>
        <rFont val="Times New Roman"/>
        <charset val="134"/>
      </rPr>
      <t xml:space="preserve">  </t>
    </r>
  </si>
  <si>
    <r>
      <rPr>
        <sz val="12"/>
        <rFont val="Times New Roman"/>
        <charset val="134"/>
      </rPr>
      <t xml:space="preserve">    </t>
    </r>
    <r>
      <rPr>
        <sz val="12"/>
        <rFont val="宋体"/>
        <charset val="134"/>
      </rPr>
      <t>科学技术共同财政事权转移支付收入</t>
    </r>
    <r>
      <rPr>
        <sz val="12"/>
        <rFont val="Times New Roman"/>
        <charset val="134"/>
      </rPr>
      <t xml:space="preserve">  </t>
    </r>
  </si>
  <si>
    <r>
      <rPr>
        <sz val="12"/>
        <rFont val="Times New Roman"/>
        <charset val="134"/>
      </rPr>
      <t xml:space="preserve">    </t>
    </r>
    <r>
      <rPr>
        <sz val="12"/>
        <rFont val="宋体"/>
        <charset val="134"/>
      </rPr>
      <t>文化旅游体育与传媒共同财政事权转移支付收入</t>
    </r>
    <r>
      <rPr>
        <sz val="12"/>
        <rFont val="Times New Roman"/>
        <charset val="134"/>
      </rPr>
      <t xml:space="preserve">  </t>
    </r>
  </si>
  <si>
    <r>
      <rPr>
        <sz val="12"/>
        <rFont val="Times New Roman"/>
        <charset val="134"/>
      </rPr>
      <t xml:space="preserve">    </t>
    </r>
    <r>
      <rPr>
        <sz val="12"/>
        <rFont val="宋体"/>
        <charset val="134"/>
      </rPr>
      <t>社会保障和就业共同财政事权转移支付收入</t>
    </r>
    <r>
      <rPr>
        <sz val="12"/>
        <rFont val="Times New Roman"/>
        <charset val="134"/>
      </rPr>
      <t xml:space="preserve">  </t>
    </r>
  </si>
  <si>
    <r>
      <rPr>
        <sz val="12"/>
        <rFont val="Times New Roman"/>
        <charset val="134"/>
      </rPr>
      <t xml:space="preserve">    </t>
    </r>
    <r>
      <rPr>
        <sz val="12"/>
        <rFont val="宋体"/>
        <charset val="134"/>
      </rPr>
      <t>医疗卫生共同财政事权转移支付收入</t>
    </r>
    <r>
      <rPr>
        <sz val="12"/>
        <rFont val="Times New Roman"/>
        <charset val="134"/>
      </rPr>
      <t xml:space="preserve">  </t>
    </r>
  </si>
  <si>
    <r>
      <rPr>
        <sz val="12"/>
        <rFont val="Times New Roman"/>
        <charset val="134"/>
      </rPr>
      <t xml:space="preserve">    </t>
    </r>
    <r>
      <rPr>
        <sz val="12"/>
        <rFont val="宋体"/>
        <charset val="134"/>
      </rPr>
      <t>节能环保共同财政事权转移支付收入</t>
    </r>
    <r>
      <rPr>
        <sz val="12"/>
        <rFont val="Times New Roman"/>
        <charset val="134"/>
      </rPr>
      <t xml:space="preserve">  </t>
    </r>
  </si>
  <si>
    <r>
      <rPr>
        <sz val="12"/>
        <rFont val="Times New Roman"/>
        <charset val="134"/>
      </rPr>
      <t xml:space="preserve">    </t>
    </r>
    <r>
      <rPr>
        <sz val="12"/>
        <rFont val="宋体"/>
        <charset val="134"/>
      </rPr>
      <t>城乡社区共同财政事权转移支付收入</t>
    </r>
    <r>
      <rPr>
        <sz val="12"/>
        <rFont val="Times New Roman"/>
        <charset val="134"/>
      </rPr>
      <t xml:space="preserve">  </t>
    </r>
  </si>
  <si>
    <r>
      <rPr>
        <sz val="12"/>
        <rFont val="Times New Roman"/>
        <charset val="134"/>
      </rPr>
      <t xml:space="preserve">    </t>
    </r>
    <r>
      <rPr>
        <sz val="12"/>
        <rFont val="宋体"/>
        <charset val="134"/>
      </rPr>
      <t>农林水共同财政事权转移支付收入</t>
    </r>
    <r>
      <rPr>
        <sz val="12"/>
        <rFont val="Times New Roman"/>
        <charset val="134"/>
      </rPr>
      <t xml:space="preserve">  </t>
    </r>
  </si>
  <si>
    <r>
      <rPr>
        <sz val="12"/>
        <rFont val="Times New Roman"/>
        <charset val="134"/>
      </rPr>
      <t xml:space="preserve">    </t>
    </r>
    <r>
      <rPr>
        <sz val="12"/>
        <rFont val="宋体"/>
        <charset val="134"/>
      </rPr>
      <t>交通运输共同财政事权转移支付收入</t>
    </r>
    <r>
      <rPr>
        <sz val="12"/>
        <rFont val="Times New Roman"/>
        <charset val="134"/>
      </rPr>
      <t xml:space="preserve">  </t>
    </r>
  </si>
  <si>
    <r>
      <rPr>
        <sz val="12"/>
        <rFont val="Times New Roman"/>
        <charset val="134"/>
      </rPr>
      <t xml:space="preserve">    </t>
    </r>
    <r>
      <rPr>
        <sz val="12"/>
        <rFont val="宋体"/>
        <charset val="134"/>
      </rPr>
      <t>资源勘探信息等共同财政事权转移支付收入</t>
    </r>
    <r>
      <rPr>
        <sz val="12"/>
        <rFont val="Times New Roman"/>
        <charset val="134"/>
      </rPr>
      <t xml:space="preserve">  </t>
    </r>
  </si>
  <si>
    <r>
      <rPr>
        <sz val="12"/>
        <rFont val="Times New Roman"/>
        <charset val="134"/>
      </rPr>
      <t xml:space="preserve">    </t>
    </r>
    <r>
      <rPr>
        <sz val="12"/>
        <rFont val="宋体"/>
        <charset val="134"/>
      </rPr>
      <t>商业服务业等共同财政事权转移支付收入</t>
    </r>
    <r>
      <rPr>
        <sz val="12"/>
        <rFont val="Times New Roman"/>
        <charset val="134"/>
      </rPr>
      <t xml:space="preserve">  </t>
    </r>
  </si>
  <si>
    <r>
      <rPr>
        <sz val="12"/>
        <rFont val="Times New Roman"/>
        <charset val="134"/>
      </rPr>
      <t xml:space="preserve">    </t>
    </r>
    <r>
      <rPr>
        <sz val="12"/>
        <rFont val="宋体"/>
        <charset val="134"/>
      </rPr>
      <t>金融共同财政事权转移支付收入</t>
    </r>
    <r>
      <rPr>
        <sz val="12"/>
        <rFont val="Times New Roman"/>
        <charset val="134"/>
      </rPr>
      <t xml:space="preserve">  </t>
    </r>
  </si>
  <si>
    <r>
      <rPr>
        <sz val="12"/>
        <rFont val="Times New Roman"/>
        <charset val="134"/>
      </rPr>
      <t xml:space="preserve">    </t>
    </r>
    <r>
      <rPr>
        <sz val="12"/>
        <rFont val="宋体"/>
        <charset val="134"/>
      </rPr>
      <t>自然资源海洋气象等共同财政事权转移支付收入</t>
    </r>
    <r>
      <rPr>
        <sz val="12"/>
        <rFont val="Times New Roman"/>
        <charset val="134"/>
      </rPr>
      <t xml:space="preserve">  </t>
    </r>
  </si>
  <si>
    <r>
      <rPr>
        <sz val="12"/>
        <rFont val="Times New Roman"/>
        <charset val="134"/>
      </rPr>
      <t xml:space="preserve">    </t>
    </r>
    <r>
      <rPr>
        <sz val="12"/>
        <rFont val="宋体"/>
        <charset val="134"/>
      </rPr>
      <t>住房保障共同财政事权转移支付收入</t>
    </r>
    <r>
      <rPr>
        <sz val="12"/>
        <rFont val="Times New Roman"/>
        <charset val="134"/>
      </rPr>
      <t xml:space="preserve">  </t>
    </r>
  </si>
  <si>
    <r>
      <rPr>
        <sz val="12"/>
        <rFont val="Times New Roman"/>
        <charset val="134"/>
      </rPr>
      <t xml:space="preserve">    </t>
    </r>
    <r>
      <rPr>
        <sz val="12"/>
        <rFont val="宋体"/>
        <charset val="134"/>
      </rPr>
      <t>粮油物资储备共同财政事权转移支付收入</t>
    </r>
    <r>
      <rPr>
        <sz val="12"/>
        <rFont val="Times New Roman"/>
        <charset val="134"/>
      </rPr>
      <t xml:space="preserve">  </t>
    </r>
  </si>
  <si>
    <r>
      <rPr>
        <sz val="12"/>
        <rFont val="Times New Roman"/>
        <charset val="134"/>
      </rPr>
      <t xml:space="preserve">    </t>
    </r>
    <r>
      <rPr>
        <sz val="12"/>
        <rFont val="宋体"/>
        <charset val="134"/>
      </rPr>
      <t>灾害防治及应急管理共同财政事权转移支付收入</t>
    </r>
    <r>
      <rPr>
        <sz val="12"/>
        <rFont val="Times New Roman"/>
        <charset val="134"/>
      </rPr>
      <t xml:space="preserve">  </t>
    </r>
  </si>
  <si>
    <r>
      <rPr>
        <sz val="12"/>
        <rFont val="Times New Roman"/>
        <charset val="134"/>
      </rPr>
      <t xml:space="preserve">    </t>
    </r>
    <r>
      <rPr>
        <sz val="12"/>
        <rFont val="宋体"/>
        <charset val="134"/>
      </rPr>
      <t>其他共同财政事权转移支付收入</t>
    </r>
    <r>
      <rPr>
        <sz val="12"/>
        <rFont val="Times New Roman"/>
        <charset val="134"/>
      </rPr>
      <t xml:space="preserve">  </t>
    </r>
  </si>
  <si>
    <r>
      <rPr>
        <sz val="12"/>
        <rFont val="Times New Roman"/>
        <charset val="134"/>
      </rPr>
      <t xml:space="preserve">    </t>
    </r>
    <r>
      <rPr>
        <sz val="12"/>
        <rFont val="宋体"/>
        <charset val="134"/>
      </rPr>
      <t>其他一般性转移支付收入</t>
    </r>
  </si>
  <si>
    <r>
      <rPr>
        <b/>
        <sz val="12"/>
        <rFont val="Times New Roman"/>
        <charset val="134"/>
      </rPr>
      <t xml:space="preserve">  </t>
    </r>
    <r>
      <rPr>
        <b/>
        <sz val="12"/>
        <rFont val="宋体"/>
        <charset val="134"/>
      </rPr>
      <t>专项转移支付收入</t>
    </r>
  </si>
  <si>
    <r>
      <rPr>
        <sz val="12"/>
        <rFont val="Times New Roman"/>
        <charset val="134"/>
      </rPr>
      <t xml:space="preserve">    </t>
    </r>
    <r>
      <rPr>
        <sz val="12"/>
        <rFont val="宋体"/>
        <charset val="134"/>
      </rPr>
      <t>一般公共服务</t>
    </r>
  </si>
  <si>
    <r>
      <rPr>
        <sz val="12"/>
        <rFont val="Times New Roman"/>
        <charset val="134"/>
      </rPr>
      <t xml:space="preserve">    </t>
    </r>
    <r>
      <rPr>
        <sz val="12"/>
        <rFont val="宋体"/>
        <charset val="134"/>
      </rPr>
      <t>外交</t>
    </r>
  </si>
  <si>
    <r>
      <rPr>
        <sz val="12"/>
        <rFont val="Times New Roman"/>
        <charset val="134"/>
      </rPr>
      <t xml:space="preserve">    </t>
    </r>
    <r>
      <rPr>
        <sz val="12"/>
        <rFont val="宋体"/>
        <charset val="134"/>
      </rPr>
      <t>国防</t>
    </r>
  </si>
  <si>
    <r>
      <rPr>
        <sz val="12"/>
        <rFont val="Times New Roman"/>
        <charset val="134"/>
      </rPr>
      <t xml:space="preserve">    </t>
    </r>
    <r>
      <rPr>
        <sz val="12"/>
        <rFont val="宋体"/>
        <charset val="134"/>
      </rPr>
      <t>公共安全</t>
    </r>
  </si>
  <si>
    <r>
      <rPr>
        <sz val="12"/>
        <rFont val="Times New Roman"/>
        <charset val="134"/>
      </rPr>
      <t xml:space="preserve">    </t>
    </r>
    <r>
      <rPr>
        <sz val="12"/>
        <rFont val="宋体"/>
        <charset val="134"/>
      </rPr>
      <t>教育</t>
    </r>
  </si>
  <si>
    <r>
      <rPr>
        <sz val="12"/>
        <rFont val="Times New Roman"/>
        <charset val="134"/>
      </rPr>
      <t xml:space="preserve">    </t>
    </r>
    <r>
      <rPr>
        <sz val="12"/>
        <rFont val="宋体"/>
        <charset val="134"/>
      </rPr>
      <t>科学技术</t>
    </r>
  </si>
  <si>
    <r>
      <rPr>
        <sz val="12"/>
        <rFont val="Times New Roman"/>
        <charset val="134"/>
      </rPr>
      <t xml:space="preserve">    </t>
    </r>
    <r>
      <rPr>
        <sz val="12"/>
        <rFont val="宋体"/>
        <charset val="134"/>
      </rPr>
      <t>文化旅游体育与传媒</t>
    </r>
  </si>
  <si>
    <r>
      <rPr>
        <sz val="12"/>
        <rFont val="Times New Roman"/>
        <charset val="134"/>
      </rPr>
      <t xml:space="preserve">    </t>
    </r>
    <r>
      <rPr>
        <sz val="12"/>
        <rFont val="宋体"/>
        <charset val="134"/>
      </rPr>
      <t>社会保障和就业</t>
    </r>
  </si>
  <si>
    <r>
      <rPr>
        <sz val="12"/>
        <rFont val="Times New Roman"/>
        <charset val="134"/>
      </rPr>
      <t xml:space="preserve">    </t>
    </r>
    <r>
      <rPr>
        <sz val="12"/>
        <rFont val="宋体"/>
        <charset val="134"/>
      </rPr>
      <t>卫生健康</t>
    </r>
  </si>
  <si>
    <r>
      <rPr>
        <sz val="12"/>
        <rFont val="Times New Roman"/>
        <charset val="134"/>
      </rPr>
      <t xml:space="preserve">    </t>
    </r>
    <r>
      <rPr>
        <sz val="12"/>
        <rFont val="宋体"/>
        <charset val="134"/>
      </rPr>
      <t>节能环保</t>
    </r>
  </si>
  <si>
    <r>
      <rPr>
        <sz val="12"/>
        <rFont val="Times New Roman"/>
        <charset val="134"/>
      </rPr>
      <t xml:space="preserve">    </t>
    </r>
    <r>
      <rPr>
        <sz val="12"/>
        <rFont val="宋体"/>
        <charset val="134"/>
      </rPr>
      <t>城乡社区</t>
    </r>
  </si>
  <si>
    <r>
      <rPr>
        <sz val="12"/>
        <rFont val="Times New Roman"/>
        <charset val="134"/>
      </rPr>
      <t xml:space="preserve">    </t>
    </r>
    <r>
      <rPr>
        <sz val="12"/>
        <rFont val="宋体"/>
        <charset val="134"/>
      </rPr>
      <t>农林水</t>
    </r>
  </si>
  <si>
    <r>
      <rPr>
        <sz val="12"/>
        <rFont val="Times New Roman"/>
        <charset val="134"/>
      </rPr>
      <t xml:space="preserve">    </t>
    </r>
    <r>
      <rPr>
        <sz val="12"/>
        <rFont val="宋体"/>
        <charset val="134"/>
      </rPr>
      <t>交通运输</t>
    </r>
  </si>
  <si>
    <r>
      <rPr>
        <sz val="12"/>
        <rFont val="Times New Roman"/>
        <charset val="134"/>
      </rPr>
      <t xml:space="preserve">    </t>
    </r>
    <r>
      <rPr>
        <sz val="12"/>
        <rFont val="宋体"/>
        <charset val="134"/>
      </rPr>
      <t>资源勘探信息等</t>
    </r>
  </si>
  <si>
    <r>
      <rPr>
        <sz val="12"/>
        <rFont val="Times New Roman"/>
        <charset val="134"/>
      </rPr>
      <t xml:space="preserve">    </t>
    </r>
    <r>
      <rPr>
        <sz val="12"/>
        <rFont val="宋体"/>
        <charset val="134"/>
      </rPr>
      <t>商业服务业等</t>
    </r>
  </si>
  <si>
    <r>
      <rPr>
        <sz val="12"/>
        <rFont val="Times New Roman"/>
        <charset val="134"/>
      </rPr>
      <t xml:space="preserve">    </t>
    </r>
    <r>
      <rPr>
        <sz val="12"/>
        <rFont val="宋体"/>
        <charset val="134"/>
      </rPr>
      <t>金融</t>
    </r>
  </si>
  <si>
    <r>
      <rPr>
        <sz val="12"/>
        <rFont val="Times New Roman"/>
        <charset val="134"/>
      </rPr>
      <t xml:space="preserve">    </t>
    </r>
    <r>
      <rPr>
        <sz val="12"/>
        <rFont val="宋体"/>
        <charset val="134"/>
      </rPr>
      <t>自然资源海洋气象等</t>
    </r>
  </si>
  <si>
    <r>
      <rPr>
        <sz val="12"/>
        <rFont val="Times New Roman"/>
        <charset val="134"/>
      </rPr>
      <t xml:space="preserve">    </t>
    </r>
    <r>
      <rPr>
        <sz val="12"/>
        <rFont val="宋体"/>
        <charset val="134"/>
      </rPr>
      <t>住房保障</t>
    </r>
  </si>
  <si>
    <r>
      <rPr>
        <sz val="12"/>
        <rFont val="Times New Roman"/>
        <charset val="134"/>
      </rPr>
      <t xml:space="preserve">    </t>
    </r>
    <r>
      <rPr>
        <sz val="12"/>
        <rFont val="宋体"/>
        <charset val="134"/>
      </rPr>
      <t>粮油物资储备</t>
    </r>
  </si>
  <si>
    <r>
      <rPr>
        <sz val="12"/>
        <rFont val="Times New Roman"/>
        <charset val="134"/>
      </rPr>
      <t xml:space="preserve">    </t>
    </r>
    <r>
      <rPr>
        <sz val="12"/>
        <rFont val="宋体"/>
        <charset val="134"/>
      </rPr>
      <t>灾害防治及应急管理</t>
    </r>
  </si>
  <si>
    <r>
      <rPr>
        <sz val="12"/>
        <rFont val="Times New Roman"/>
        <charset val="134"/>
      </rPr>
      <t xml:space="preserve">    </t>
    </r>
    <r>
      <rPr>
        <sz val="12"/>
        <rFont val="宋体"/>
        <charset val="134"/>
      </rPr>
      <t>其他收入</t>
    </r>
  </si>
  <si>
    <r>
      <rPr>
        <b/>
        <sz val="16"/>
        <color theme="1"/>
        <rFont val="Times New Roman"/>
        <charset val="134"/>
      </rPr>
      <t>2025</t>
    </r>
    <r>
      <rPr>
        <b/>
        <sz val="16"/>
        <color theme="1"/>
        <rFont val="宋体"/>
        <charset val="134"/>
      </rPr>
      <t>年攀枝花钒钛高新区对下税返和转移支付补助执行表</t>
    </r>
  </si>
  <si>
    <r>
      <rPr>
        <sz val="11"/>
        <color theme="1"/>
        <rFont val="Times New Roman"/>
        <charset val="134"/>
      </rPr>
      <t xml:space="preserve">     </t>
    </r>
    <r>
      <rPr>
        <sz val="11"/>
        <color theme="1"/>
        <rFont val="宋体"/>
        <charset val="134"/>
      </rPr>
      <t>单位：万元</t>
    </r>
  </si>
  <si>
    <r>
      <rPr>
        <b/>
        <sz val="12"/>
        <rFont val="宋体"/>
        <charset val="134"/>
      </rPr>
      <t>补助下级支出</t>
    </r>
  </si>
  <si>
    <r>
      <rPr>
        <b/>
        <sz val="12"/>
        <rFont val="Times New Roman"/>
        <charset val="134"/>
      </rPr>
      <t xml:space="preserve">  </t>
    </r>
    <r>
      <rPr>
        <b/>
        <sz val="12"/>
        <rFont val="宋体"/>
        <charset val="134"/>
      </rPr>
      <t>返还性支出</t>
    </r>
  </si>
  <si>
    <r>
      <rPr>
        <sz val="12"/>
        <rFont val="Times New Roman"/>
        <charset val="134"/>
      </rPr>
      <t xml:space="preserve">    </t>
    </r>
    <r>
      <rPr>
        <sz val="12"/>
        <rFont val="宋体"/>
        <charset val="134"/>
      </rPr>
      <t>所得税基数返还支出</t>
    </r>
  </si>
  <si>
    <r>
      <rPr>
        <sz val="12"/>
        <rFont val="Times New Roman"/>
        <charset val="134"/>
      </rPr>
      <t xml:space="preserve">    </t>
    </r>
    <r>
      <rPr>
        <sz val="12"/>
        <rFont val="宋体"/>
        <charset val="134"/>
      </rPr>
      <t>成品油税费改革税收返还支出</t>
    </r>
  </si>
  <si>
    <r>
      <rPr>
        <sz val="12"/>
        <rFont val="Times New Roman"/>
        <charset val="134"/>
      </rPr>
      <t xml:space="preserve">    </t>
    </r>
    <r>
      <rPr>
        <sz val="12"/>
        <rFont val="宋体"/>
        <charset val="134"/>
      </rPr>
      <t>增值税税收返还支出</t>
    </r>
  </si>
  <si>
    <r>
      <rPr>
        <sz val="12"/>
        <rFont val="Times New Roman"/>
        <charset val="134"/>
      </rPr>
      <t xml:space="preserve">    </t>
    </r>
    <r>
      <rPr>
        <sz val="12"/>
        <rFont val="宋体"/>
        <charset val="134"/>
      </rPr>
      <t>消费税税收返还支出</t>
    </r>
  </si>
  <si>
    <r>
      <rPr>
        <sz val="12"/>
        <rFont val="Times New Roman"/>
        <charset val="134"/>
      </rPr>
      <t xml:space="preserve">    </t>
    </r>
    <r>
      <rPr>
        <sz val="12"/>
        <rFont val="宋体"/>
        <charset val="134"/>
      </rPr>
      <t>增值税</t>
    </r>
    <r>
      <rPr>
        <sz val="12"/>
        <rFont val="Times New Roman"/>
        <charset val="134"/>
      </rPr>
      <t>“</t>
    </r>
    <r>
      <rPr>
        <sz val="12"/>
        <rFont val="宋体"/>
        <charset val="134"/>
      </rPr>
      <t>五五分享</t>
    </r>
    <r>
      <rPr>
        <sz val="12"/>
        <rFont val="Times New Roman"/>
        <charset val="134"/>
      </rPr>
      <t>”</t>
    </r>
    <r>
      <rPr>
        <sz val="12"/>
        <rFont val="宋体"/>
        <charset val="134"/>
      </rPr>
      <t>税收返还支出</t>
    </r>
  </si>
  <si>
    <r>
      <rPr>
        <sz val="12"/>
        <rFont val="Times New Roman"/>
        <charset val="134"/>
      </rPr>
      <t xml:space="preserve">    </t>
    </r>
    <r>
      <rPr>
        <sz val="12"/>
        <rFont val="宋体"/>
        <charset val="134"/>
      </rPr>
      <t>其他返还性支出</t>
    </r>
  </si>
  <si>
    <r>
      <rPr>
        <b/>
        <sz val="12"/>
        <rFont val="Times New Roman"/>
        <charset val="134"/>
      </rPr>
      <t xml:space="preserve">  </t>
    </r>
    <r>
      <rPr>
        <b/>
        <sz val="12"/>
        <rFont val="宋体"/>
        <charset val="134"/>
      </rPr>
      <t>一般性转移支付支出</t>
    </r>
  </si>
  <si>
    <r>
      <rPr>
        <sz val="12"/>
        <rFont val="Times New Roman"/>
        <charset val="134"/>
      </rPr>
      <t xml:space="preserve">    </t>
    </r>
    <r>
      <rPr>
        <sz val="12"/>
        <rFont val="宋体"/>
        <charset val="134"/>
      </rPr>
      <t>体制补助支出</t>
    </r>
  </si>
  <si>
    <r>
      <rPr>
        <sz val="12"/>
        <rFont val="Times New Roman"/>
        <charset val="134"/>
      </rPr>
      <t xml:space="preserve">    </t>
    </r>
    <r>
      <rPr>
        <sz val="12"/>
        <rFont val="宋体"/>
        <charset val="134"/>
      </rPr>
      <t>均衡性转移支付支出</t>
    </r>
  </si>
  <si>
    <r>
      <rPr>
        <sz val="12"/>
        <rFont val="Times New Roman"/>
        <charset val="134"/>
      </rPr>
      <t xml:space="preserve">    </t>
    </r>
    <r>
      <rPr>
        <sz val="12"/>
        <rFont val="宋体"/>
        <charset val="134"/>
      </rPr>
      <t>县级基本财力保障机制奖补资金支出</t>
    </r>
  </si>
  <si>
    <r>
      <rPr>
        <sz val="12"/>
        <rFont val="Times New Roman"/>
        <charset val="134"/>
      </rPr>
      <t xml:space="preserve">    </t>
    </r>
    <r>
      <rPr>
        <sz val="12"/>
        <rFont val="宋体"/>
        <charset val="134"/>
      </rPr>
      <t>结算补助支出</t>
    </r>
  </si>
  <si>
    <r>
      <rPr>
        <sz val="12"/>
        <rFont val="Times New Roman"/>
        <charset val="134"/>
      </rPr>
      <t xml:space="preserve">    </t>
    </r>
    <r>
      <rPr>
        <sz val="12"/>
        <rFont val="宋体"/>
        <charset val="134"/>
      </rPr>
      <t>资源枯竭型城市转移支付补助支出</t>
    </r>
  </si>
  <si>
    <r>
      <rPr>
        <sz val="12"/>
        <rFont val="Times New Roman"/>
        <charset val="134"/>
      </rPr>
      <t xml:space="preserve">    </t>
    </r>
    <r>
      <rPr>
        <sz val="12"/>
        <rFont val="宋体"/>
        <charset val="134"/>
      </rPr>
      <t>企业事业单位划转补助支出</t>
    </r>
  </si>
  <si>
    <r>
      <rPr>
        <sz val="12"/>
        <rFont val="Times New Roman"/>
        <charset val="134"/>
      </rPr>
      <t xml:space="preserve">    </t>
    </r>
    <r>
      <rPr>
        <sz val="12"/>
        <rFont val="宋体"/>
        <charset val="134"/>
      </rPr>
      <t>重点生态功能区转移支付支出</t>
    </r>
  </si>
  <si>
    <r>
      <rPr>
        <sz val="12"/>
        <rFont val="Times New Roman"/>
        <charset val="134"/>
      </rPr>
      <t xml:space="preserve">    </t>
    </r>
    <r>
      <rPr>
        <sz val="12"/>
        <rFont val="宋体"/>
        <charset val="134"/>
      </rPr>
      <t>固定数额补助支出</t>
    </r>
  </si>
  <si>
    <r>
      <rPr>
        <sz val="12"/>
        <rFont val="Times New Roman"/>
        <charset val="134"/>
      </rPr>
      <t xml:space="preserve">    </t>
    </r>
    <r>
      <rPr>
        <sz val="12"/>
        <rFont val="宋体"/>
        <charset val="134"/>
      </rPr>
      <t>革命老区转移支付支出</t>
    </r>
  </si>
  <si>
    <r>
      <rPr>
        <sz val="12"/>
        <rFont val="Times New Roman"/>
        <charset val="134"/>
      </rPr>
      <t xml:space="preserve">    </t>
    </r>
    <r>
      <rPr>
        <sz val="12"/>
        <rFont val="宋体"/>
        <charset val="134"/>
      </rPr>
      <t>民族地区转移支付支出</t>
    </r>
  </si>
  <si>
    <r>
      <rPr>
        <sz val="12"/>
        <rFont val="Times New Roman"/>
        <charset val="134"/>
      </rPr>
      <t xml:space="preserve">    </t>
    </r>
    <r>
      <rPr>
        <sz val="12"/>
        <rFont val="宋体"/>
        <charset val="134"/>
      </rPr>
      <t>边境地区转移支付支出</t>
    </r>
  </si>
  <si>
    <r>
      <rPr>
        <sz val="12"/>
        <rFont val="Times New Roman"/>
        <charset val="134"/>
      </rPr>
      <t xml:space="preserve">    </t>
    </r>
    <r>
      <rPr>
        <sz val="12"/>
        <rFont val="宋体"/>
        <charset val="134"/>
      </rPr>
      <t>贫困地区转移支付支出</t>
    </r>
  </si>
  <si>
    <r>
      <rPr>
        <sz val="12"/>
        <rFont val="Times New Roman"/>
        <charset val="134"/>
      </rPr>
      <t xml:space="preserve">    </t>
    </r>
    <r>
      <rPr>
        <sz val="12"/>
        <rFont val="宋体"/>
        <charset val="134"/>
      </rPr>
      <t>一般公共服务共同财政事权转移支付支出</t>
    </r>
    <r>
      <rPr>
        <sz val="12"/>
        <rFont val="Times New Roman"/>
        <charset val="134"/>
      </rPr>
      <t xml:space="preserve">  </t>
    </r>
  </si>
  <si>
    <r>
      <rPr>
        <sz val="12"/>
        <rFont val="Times New Roman"/>
        <charset val="134"/>
      </rPr>
      <t xml:space="preserve">    </t>
    </r>
    <r>
      <rPr>
        <sz val="12"/>
        <rFont val="宋体"/>
        <charset val="134"/>
      </rPr>
      <t>外交共同财政事权转移支付支出</t>
    </r>
    <r>
      <rPr>
        <sz val="12"/>
        <rFont val="Times New Roman"/>
        <charset val="134"/>
      </rPr>
      <t xml:space="preserve"> </t>
    </r>
  </si>
  <si>
    <r>
      <rPr>
        <sz val="12"/>
        <rFont val="Times New Roman"/>
        <charset val="134"/>
      </rPr>
      <t xml:space="preserve">    </t>
    </r>
    <r>
      <rPr>
        <sz val="12"/>
        <rFont val="宋体"/>
        <charset val="134"/>
      </rPr>
      <t>国防共同财政事权转移支付支出</t>
    </r>
    <r>
      <rPr>
        <sz val="12"/>
        <rFont val="Times New Roman"/>
        <charset val="134"/>
      </rPr>
      <t xml:space="preserve"> </t>
    </r>
  </si>
  <si>
    <r>
      <rPr>
        <sz val="12"/>
        <rFont val="Times New Roman"/>
        <charset val="134"/>
      </rPr>
      <t xml:space="preserve">    </t>
    </r>
    <r>
      <rPr>
        <sz val="12"/>
        <rFont val="宋体"/>
        <charset val="134"/>
      </rPr>
      <t>公共安全共同财政事权转移支付支出</t>
    </r>
    <r>
      <rPr>
        <sz val="12"/>
        <rFont val="Times New Roman"/>
        <charset val="134"/>
      </rPr>
      <t xml:space="preserve"> </t>
    </r>
  </si>
  <si>
    <r>
      <rPr>
        <sz val="12"/>
        <rFont val="Times New Roman"/>
        <charset val="134"/>
      </rPr>
      <t xml:space="preserve">    </t>
    </r>
    <r>
      <rPr>
        <sz val="12"/>
        <rFont val="宋体"/>
        <charset val="134"/>
      </rPr>
      <t>教育共同财政事权转移支付支出</t>
    </r>
    <r>
      <rPr>
        <sz val="12"/>
        <rFont val="Times New Roman"/>
        <charset val="134"/>
      </rPr>
      <t xml:space="preserve"> </t>
    </r>
  </si>
  <si>
    <r>
      <rPr>
        <sz val="12"/>
        <rFont val="Times New Roman"/>
        <charset val="134"/>
      </rPr>
      <t xml:space="preserve">    </t>
    </r>
    <r>
      <rPr>
        <sz val="12"/>
        <rFont val="宋体"/>
        <charset val="134"/>
      </rPr>
      <t>科学技术共同财政事权转移支付支出</t>
    </r>
    <r>
      <rPr>
        <sz val="12"/>
        <rFont val="Times New Roman"/>
        <charset val="134"/>
      </rPr>
      <t xml:space="preserve">  </t>
    </r>
  </si>
  <si>
    <r>
      <rPr>
        <sz val="12"/>
        <rFont val="Times New Roman"/>
        <charset val="134"/>
      </rPr>
      <t xml:space="preserve">    </t>
    </r>
    <r>
      <rPr>
        <sz val="12"/>
        <rFont val="宋体"/>
        <charset val="134"/>
      </rPr>
      <t>文化旅游体育与传媒共同财政事权转移支付支出</t>
    </r>
    <r>
      <rPr>
        <sz val="12"/>
        <rFont val="Times New Roman"/>
        <charset val="134"/>
      </rPr>
      <t xml:space="preserve">  </t>
    </r>
  </si>
  <si>
    <r>
      <rPr>
        <sz val="12"/>
        <rFont val="Times New Roman"/>
        <charset val="134"/>
      </rPr>
      <t xml:space="preserve">    </t>
    </r>
    <r>
      <rPr>
        <sz val="12"/>
        <rFont val="宋体"/>
        <charset val="134"/>
      </rPr>
      <t>社会保障和就业共同财政事权转移支付支出</t>
    </r>
    <r>
      <rPr>
        <sz val="12"/>
        <rFont val="Times New Roman"/>
        <charset val="134"/>
      </rPr>
      <t xml:space="preserve"> </t>
    </r>
  </si>
  <si>
    <r>
      <rPr>
        <sz val="12"/>
        <rFont val="Times New Roman"/>
        <charset val="134"/>
      </rPr>
      <t xml:space="preserve">    </t>
    </r>
    <r>
      <rPr>
        <sz val="12"/>
        <rFont val="宋体"/>
        <charset val="134"/>
      </rPr>
      <t>医疗卫生共同财政事权转移支付支出</t>
    </r>
    <r>
      <rPr>
        <sz val="12"/>
        <rFont val="Times New Roman"/>
        <charset val="134"/>
      </rPr>
      <t xml:space="preserve">  </t>
    </r>
  </si>
  <si>
    <r>
      <rPr>
        <sz val="12"/>
        <rFont val="Times New Roman"/>
        <charset val="134"/>
      </rPr>
      <t xml:space="preserve">    </t>
    </r>
    <r>
      <rPr>
        <sz val="12"/>
        <rFont val="宋体"/>
        <charset val="134"/>
      </rPr>
      <t>节能环保共同财政事权转移支付支出</t>
    </r>
  </si>
  <si>
    <r>
      <rPr>
        <sz val="12"/>
        <rFont val="Times New Roman"/>
        <charset val="134"/>
      </rPr>
      <t xml:space="preserve">    </t>
    </r>
    <r>
      <rPr>
        <sz val="12"/>
        <rFont val="宋体"/>
        <charset val="134"/>
      </rPr>
      <t>城乡社区共同财政事权转移支付支出</t>
    </r>
  </si>
  <si>
    <r>
      <rPr>
        <sz val="12"/>
        <rFont val="Times New Roman"/>
        <charset val="134"/>
      </rPr>
      <t xml:space="preserve">    </t>
    </r>
    <r>
      <rPr>
        <sz val="12"/>
        <rFont val="宋体"/>
        <charset val="134"/>
      </rPr>
      <t>农林水共同财政事权转移支付支出</t>
    </r>
  </si>
  <si>
    <r>
      <rPr>
        <sz val="12"/>
        <rFont val="Times New Roman"/>
        <charset val="134"/>
      </rPr>
      <t xml:space="preserve">    </t>
    </r>
    <r>
      <rPr>
        <sz val="12"/>
        <rFont val="宋体"/>
        <charset val="134"/>
      </rPr>
      <t>交通运输共同财政事权转移支付支出</t>
    </r>
    <r>
      <rPr>
        <sz val="12"/>
        <rFont val="Times New Roman"/>
        <charset val="134"/>
      </rPr>
      <t xml:space="preserve"> </t>
    </r>
  </si>
  <si>
    <r>
      <rPr>
        <sz val="12"/>
        <rFont val="Times New Roman"/>
        <charset val="134"/>
      </rPr>
      <t xml:space="preserve">    </t>
    </r>
    <r>
      <rPr>
        <sz val="12"/>
        <rFont val="宋体"/>
        <charset val="134"/>
      </rPr>
      <t>资源勘探信息等共同财政事权转移支付支出</t>
    </r>
    <r>
      <rPr>
        <sz val="12"/>
        <rFont val="Times New Roman"/>
        <charset val="134"/>
      </rPr>
      <t xml:space="preserve"> </t>
    </r>
  </si>
  <si>
    <r>
      <rPr>
        <sz val="12"/>
        <rFont val="Times New Roman"/>
        <charset val="134"/>
      </rPr>
      <t xml:space="preserve">    </t>
    </r>
    <r>
      <rPr>
        <sz val="12"/>
        <rFont val="宋体"/>
        <charset val="134"/>
      </rPr>
      <t>商业服务业等共同财政事权转移支付支出</t>
    </r>
  </si>
  <si>
    <r>
      <rPr>
        <sz val="12"/>
        <rFont val="Times New Roman"/>
        <charset val="134"/>
      </rPr>
      <t xml:space="preserve">    </t>
    </r>
    <r>
      <rPr>
        <sz val="12"/>
        <rFont val="宋体"/>
        <charset val="134"/>
      </rPr>
      <t>金融共同财政事权转移支付支出</t>
    </r>
    <r>
      <rPr>
        <sz val="12"/>
        <rFont val="Times New Roman"/>
        <charset val="134"/>
      </rPr>
      <t xml:space="preserve"> </t>
    </r>
  </si>
  <si>
    <r>
      <rPr>
        <sz val="12"/>
        <rFont val="Times New Roman"/>
        <charset val="134"/>
      </rPr>
      <t xml:space="preserve">    </t>
    </r>
    <r>
      <rPr>
        <sz val="12"/>
        <rFont val="宋体"/>
        <charset val="134"/>
      </rPr>
      <t>自然资源海洋气象等共同财政事权转移支付支出</t>
    </r>
    <r>
      <rPr>
        <sz val="12"/>
        <rFont val="Times New Roman"/>
        <charset val="134"/>
      </rPr>
      <t xml:space="preserve">  </t>
    </r>
  </si>
  <si>
    <r>
      <rPr>
        <sz val="12"/>
        <rFont val="Times New Roman"/>
        <charset val="134"/>
      </rPr>
      <t xml:space="preserve">    </t>
    </r>
    <r>
      <rPr>
        <sz val="12"/>
        <rFont val="宋体"/>
        <charset val="134"/>
      </rPr>
      <t>住房保障共同财政事权转移支付支出</t>
    </r>
  </si>
  <si>
    <r>
      <rPr>
        <sz val="12"/>
        <rFont val="Times New Roman"/>
        <charset val="134"/>
      </rPr>
      <t xml:space="preserve">    </t>
    </r>
    <r>
      <rPr>
        <sz val="12"/>
        <rFont val="宋体"/>
        <charset val="134"/>
      </rPr>
      <t>粮油物资储备共同财政事权转移支付支出</t>
    </r>
  </si>
  <si>
    <r>
      <rPr>
        <sz val="12"/>
        <rFont val="Times New Roman"/>
        <charset val="134"/>
      </rPr>
      <t xml:space="preserve">    </t>
    </r>
    <r>
      <rPr>
        <sz val="12"/>
        <rFont val="宋体"/>
        <charset val="134"/>
      </rPr>
      <t>灾害防治及应急管理共同财政事权转移支付支出</t>
    </r>
    <r>
      <rPr>
        <sz val="12"/>
        <rFont val="Times New Roman"/>
        <charset val="134"/>
      </rPr>
      <t xml:space="preserve">  </t>
    </r>
  </si>
  <si>
    <r>
      <rPr>
        <sz val="12"/>
        <rFont val="Times New Roman"/>
        <charset val="134"/>
      </rPr>
      <t xml:space="preserve">    </t>
    </r>
    <r>
      <rPr>
        <sz val="12"/>
        <rFont val="宋体"/>
        <charset val="134"/>
      </rPr>
      <t>其他共同财政事权转移支付支出</t>
    </r>
    <r>
      <rPr>
        <sz val="12"/>
        <rFont val="Times New Roman"/>
        <charset val="134"/>
      </rPr>
      <t xml:space="preserve"> </t>
    </r>
  </si>
  <si>
    <r>
      <rPr>
        <sz val="12"/>
        <rFont val="Times New Roman"/>
        <charset val="134"/>
      </rPr>
      <t xml:space="preserve">    </t>
    </r>
    <r>
      <rPr>
        <sz val="12"/>
        <rFont val="宋体"/>
        <charset val="134"/>
      </rPr>
      <t>其他一般性转移支付支出</t>
    </r>
  </si>
  <si>
    <r>
      <rPr>
        <b/>
        <sz val="12"/>
        <rFont val="Times New Roman"/>
        <charset val="134"/>
      </rPr>
      <t xml:space="preserve">  </t>
    </r>
    <r>
      <rPr>
        <b/>
        <sz val="12"/>
        <rFont val="宋体"/>
        <charset val="134"/>
      </rPr>
      <t>专项转移支付支出</t>
    </r>
  </si>
  <si>
    <r>
      <rPr>
        <sz val="12"/>
        <rFont val="Times New Roman"/>
        <charset val="134"/>
      </rPr>
      <t xml:space="preserve">    </t>
    </r>
    <r>
      <rPr>
        <sz val="12"/>
        <rFont val="宋体"/>
        <charset val="134"/>
      </rPr>
      <t>其他支出</t>
    </r>
  </si>
  <si>
    <t>本表无数据。</t>
  </si>
  <si>
    <r>
      <rPr>
        <b/>
        <sz val="18"/>
        <color theme="1"/>
        <rFont val="Times New Roman"/>
        <charset val="134"/>
      </rPr>
      <t>2026</t>
    </r>
    <r>
      <rPr>
        <b/>
        <sz val="18"/>
        <color rgb="FF000000"/>
        <rFont val="宋体"/>
        <charset val="134"/>
      </rPr>
      <t>年钒钛高新区一般公共预算收入预算表</t>
    </r>
  </si>
  <si>
    <t>上年执行数</t>
  </si>
  <si>
    <t>预 算 数</t>
  </si>
  <si>
    <t>为上年执行</t>
  </si>
  <si>
    <t>2026年攀枝花钒钛高新区一般公共预算支出预算表</t>
  </si>
  <si>
    <t>预算科目</t>
  </si>
  <si>
    <t>预算数</t>
  </si>
  <si>
    <t>合计</t>
  </si>
  <si>
    <t>市（县）自有财力</t>
  </si>
  <si>
    <t>上级提前通知专项转移支付等</t>
  </si>
  <si>
    <t>上年结转
安排</t>
  </si>
  <si>
    <t>新增一般
债券收入</t>
  </si>
  <si>
    <r>
      <rPr>
        <b/>
        <sz val="18"/>
        <rFont val="Times New Roman"/>
        <charset val="134"/>
      </rPr>
      <t>2026</t>
    </r>
    <r>
      <rPr>
        <b/>
        <sz val="18"/>
        <rFont val="宋体"/>
        <charset val="134"/>
      </rPr>
      <t>年钒钛高新区一般公共预算收支平衡表</t>
    </r>
  </si>
  <si>
    <t>当年预算数</t>
  </si>
  <si>
    <r>
      <rPr>
        <b/>
        <sz val="18"/>
        <color theme="1"/>
        <rFont val="Times New Roman"/>
        <charset val="134"/>
      </rPr>
      <t>2026</t>
    </r>
    <r>
      <rPr>
        <b/>
        <sz val="18"/>
        <color rgb="FF000000"/>
        <rFont val="宋体"/>
        <charset val="134"/>
      </rPr>
      <t>年钒钛高新区本级一般公共预算收入预算表</t>
    </r>
  </si>
  <si>
    <t>2026年钒钛高新区本级一般公共预算支出预算表</t>
  </si>
  <si>
    <t>本年预算数</t>
  </si>
  <si>
    <t>为上年执行的%</t>
  </si>
  <si>
    <r>
      <rPr>
        <b/>
        <sz val="18"/>
        <rFont val="Times New Roman"/>
        <charset val="134"/>
      </rPr>
      <t>2026</t>
    </r>
    <r>
      <rPr>
        <b/>
        <sz val="18"/>
        <rFont val="宋体"/>
        <charset val="134"/>
      </rPr>
      <t>年钒钛高新区本级一般公共预算收支平衡表</t>
    </r>
  </si>
  <si>
    <r>
      <rPr>
        <b/>
        <sz val="18"/>
        <rFont val="Times New Roman"/>
        <charset val="134"/>
      </rPr>
      <t>2026</t>
    </r>
    <r>
      <rPr>
        <b/>
        <sz val="18"/>
        <rFont val="宋体"/>
        <charset val="134"/>
      </rPr>
      <t>年钒钛高新区一般公共预算经济分类科目支出预算表</t>
    </r>
  </si>
  <si>
    <r>
      <rPr>
        <b/>
        <sz val="16"/>
        <rFont val="Times New Roman"/>
        <charset val="134"/>
      </rPr>
      <t>2026</t>
    </r>
    <r>
      <rPr>
        <b/>
        <sz val="16"/>
        <rFont val="宋体"/>
        <charset val="134"/>
      </rPr>
      <t>年钒钛高新区一般公共预算经济分类科目（基本）支出预算表</t>
    </r>
  </si>
  <si>
    <t xml:space="preserve">  其他对个人和家庭补助</t>
  </si>
  <si>
    <r>
      <rPr>
        <b/>
        <sz val="18"/>
        <rFont val="Times New Roman"/>
        <charset val="134"/>
      </rPr>
      <t>2026</t>
    </r>
    <r>
      <rPr>
        <b/>
        <sz val="18"/>
        <rFont val="宋体"/>
        <charset val="134"/>
      </rPr>
      <t>年钒钛高新区本级一般公共预算经济分类科目支出预算表</t>
    </r>
  </si>
  <si>
    <r>
      <rPr>
        <b/>
        <sz val="16"/>
        <rFont val="Times New Roman"/>
        <charset val="134"/>
      </rPr>
      <t>2026</t>
    </r>
    <r>
      <rPr>
        <b/>
        <sz val="16"/>
        <rFont val="宋体"/>
        <charset val="134"/>
      </rPr>
      <t>年钒钛高新区本级一般公共预算经济分类科目（基本）支出预算表</t>
    </r>
  </si>
  <si>
    <t>2026年市对攀枝花钒钛高新区税返和转移支付补助预算表</t>
  </si>
  <si>
    <r>
      <rPr>
        <sz val="11"/>
        <color theme="1"/>
        <rFont val="宋体"/>
        <charset val="134"/>
        <scheme val="minor"/>
      </rPr>
      <t>单位：万元</t>
    </r>
  </si>
  <si>
    <t>2026年攀枝花钒钛高新区对下税返和转移支付补助预算表</t>
  </si>
  <si>
    <r>
      <rPr>
        <sz val="10"/>
        <color indexed="8"/>
        <rFont val="宋体"/>
        <charset val="134"/>
      </rPr>
      <t>单位：万元</t>
    </r>
  </si>
  <si>
    <r>
      <rPr>
        <b/>
        <sz val="10"/>
        <color indexed="8"/>
        <rFont val="宋体"/>
        <charset val="134"/>
      </rPr>
      <t>预算科目</t>
    </r>
  </si>
  <si>
    <r>
      <rPr>
        <b/>
        <sz val="10"/>
        <color indexed="8"/>
        <rFont val="宋体"/>
        <charset val="134"/>
      </rPr>
      <t>预算数</t>
    </r>
  </si>
  <si>
    <r>
      <rPr>
        <b/>
        <sz val="10"/>
        <rFont val="宋体"/>
        <charset val="134"/>
      </rPr>
      <t>补助下级支出</t>
    </r>
  </si>
  <si>
    <r>
      <rPr>
        <b/>
        <sz val="10"/>
        <rFont val="Times New Roman"/>
        <charset val="134"/>
      </rPr>
      <t xml:space="preserve">  </t>
    </r>
    <r>
      <rPr>
        <b/>
        <sz val="10"/>
        <rFont val="宋体"/>
        <charset val="134"/>
      </rPr>
      <t>返还性支出</t>
    </r>
  </si>
  <si>
    <r>
      <rPr>
        <sz val="10"/>
        <rFont val="Times New Roman"/>
        <charset val="134"/>
      </rPr>
      <t xml:space="preserve">    </t>
    </r>
    <r>
      <rPr>
        <sz val="10"/>
        <rFont val="宋体"/>
        <charset val="134"/>
      </rPr>
      <t>增值税税收返还收入</t>
    </r>
  </si>
  <si>
    <r>
      <rPr>
        <sz val="10"/>
        <rFont val="Times New Roman"/>
        <charset val="134"/>
      </rPr>
      <t xml:space="preserve">    </t>
    </r>
    <r>
      <rPr>
        <sz val="10"/>
        <rFont val="宋体"/>
        <charset val="134"/>
      </rPr>
      <t>消费税和增值税税收返还收入</t>
    </r>
  </si>
  <si>
    <r>
      <rPr>
        <sz val="10"/>
        <rFont val="Times New Roman"/>
        <charset val="134"/>
      </rPr>
      <t xml:space="preserve">    </t>
    </r>
    <r>
      <rPr>
        <sz val="10"/>
        <rFont val="宋体"/>
        <charset val="134"/>
      </rPr>
      <t>所得税基数返还收入</t>
    </r>
  </si>
  <si>
    <r>
      <rPr>
        <sz val="10"/>
        <rFont val="Times New Roman"/>
        <charset val="134"/>
      </rPr>
      <t xml:space="preserve">    </t>
    </r>
    <r>
      <rPr>
        <sz val="10"/>
        <rFont val="宋体"/>
        <charset val="134"/>
      </rPr>
      <t>成品油价格和税收返还收入</t>
    </r>
  </si>
  <si>
    <r>
      <rPr>
        <sz val="10"/>
        <rFont val="Times New Roman"/>
        <charset val="134"/>
      </rPr>
      <t xml:space="preserve">    </t>
    </r>
    <r>
      <rPr>
        <sz val="10"/>
        <rFont val="宋体"/>
        <charset val="134"/>
      </rPr>
      <t>其他税收返还收入</t>
    </r>
  </si>
  <si>
    <r>
      <rPr>
        <sz val="10"/>
        <rFont val="Times New Roman"/>
        <charset val="134"/>
      </rPr>
      <t xml:space="preserve">    </t>
    </r>
    <r>
      <rPr>
        <sz val="10"/>
        <rFont val="宋体"/>
        <charset val="134"/>
      </rPr>
      <t>增值税</t>
    </r>
    <r>
      <rPr>
        <sz val="10"/>
        <rFont val="Times New Roman"/>
        <charset val="134"/>
      </rPr>
      <t>“</t>
    </r>
    <r>
      <rPr>
        <sz val="10"/>
        <rFont val="宋体"/>
        <charset val="134"/>
      </rPr>
      <t>五五分享</t>
    </r>
    <r>
      <rPr>
        <sz val="10"/>
        <rFont val="Times New Roman"/>
        <charset val="134"/>
      </rPr>
      <t>”</t>
    </r>
    <r>
      <rPr>
        <sz val="10"/>
        <rFont val="宋体"/>
        <charset val="134"/>
      </rPr>
      <t>税收返还收入</t>
    </r>
  </si>
  <si>
    <r>
      <rPr>
        <b/>
        <sz val="10"/>
        <rFont val="Times New Roman"/>
        <charset val="134"/>
      </rPr>
      <t xml:space="preserve">  </t>
    </r>
    <r>
      <rPr>
        <b/>
        <sz val="10"/>
        <rFont val="宋体"/>
        <charset val="134"/>
      </rPr>
      <t>一般性转移支付支出</t>
    </r>
  </si>
  <si>
    <r>
      <rPr>
        <sz val="10"/>
        <rFont val="Times New Roman"/>
        <charset val="134"/>
      </rPr>
      <t xml:space="preserve">    </t>
    </r>
    <r>
      <rPr>
        <sz val="10"/>
        <rFont val="宋体"/>
        <charset val="134"/>
      </rPr>
      <t>体制补助支出</t>
    </r>
  </si>
  <si>
    <r>
      <rPr>
        <sz val="10"/>
        <rFont val="Times New Roman"/>
        <charset val="134"/>
      </rPr>
      <t xml:space="preserve">    </t>
    </r>
    <r>
      <rPr>
        <sz val="10"/>
        <rFont val="宋体"/>
        <charset val="134"/>
      </rPr>
      <t>均衡性转移支付支出</t>
    </r>
  </si>
  <si>
    <r>
      <rPr>
        <sz val="10"/>
        <rFont val="Times New Roman"/>
        <charset val="134"/>
      </rPr>
      <t xml:space="preserve">    </t>
    </r>
    <r>
      <rPr>
        <sz val="10"/>
        <rFont val="宋体"/>
        <charset val="134"/>
      </rPr>
      <t>老少边穷转移支付支出</t>
    </r>
  </si>
  <si>
    <r>
      <rPr>
        <sz val="10"/>
        <rFont val="Times New Roman"/>
        <charset val="134"/>
      </rPr>
      <t xml:space="preserve">    </t>
    </r>
    <r>
      <rPr>
        <sz val="10"/>
        <rFont val="宋体"/>
        <charset val="134"/>
      </rPr>
      <t>县级基本财力保障机制奖补资金支出</t>
    </r>
  </si>
  <si>
    <r>
      <rPr>
        <sz val="10"/>
        <rFont val="Times New Roman"/>
        <charset val="134"/>
      </rPr>
      <t xml:space="preserve">    </t>
    </r>
    <r>
      <rPr>
        <sz val="10"/>
        <rFont val="宋体"/>
        <charset val="134"/>
      </rPr>
      <t>结算补助支出</t>
    </r>
  </si>
  <si>
    <r>
      <rPr>
        <sz val="10"/>
        <rFont val="Times New Roman"/>
        <charset val="134"/>
      </rPr>
      <t xml:space="preserve">    </t>
    </r>
    <r>
      <rPr>
        <sz val="10"/>
        <rFont val="宋体"/>
        <charset val="134"/>
      </rPr>
      <t>化解债务补助支出</t>
    </r>
  </si>
  <si>
    <r>
      <rPr>
        <sz val="10"/>
        <rFont val="Times New Roman"/>
        <charset val="134"/>
      </rPr>
      <t xml:space="preserve">    </t>
    </r>
    <r>
      <rPr>
        <sz val="10"/>
        <rFont val="宋体"/>
        <charset val="134"/>
      </rPr>
      <t>资源枯竭型城市转移支付补助支出</t>
    </r>
  </si>
  <si>
    <r>
      <rPr>
        <sz val="10"/>
        <rFont val="Times New Roman"/>
        <charset val="134"/>
      </rPr>
      <t xml:space="preserve">    </t>
    </r>
    <r>
      <rPr>
        <sz val="10"/>
        <rFont val="宋体"/>
        <charset val="134"/>
      </rPr>
      <t>企业事业单位划转补助支出</t>
    </r>
  </si>
  <si>
    <r>
      <rPr>
        <sz val="10"/>
        <rFont val="Times New Roman"/>
        <charset val="134"/>
      </rPr>
      <t xml:space="preserve">    </t>
    </r>
    <r>
      <rPr>
        <sz val="10"/>
        <rFont val="宋体"/>
        <charset val="134"/>
      </rPr>
      <t>成品油价格和税费改革转移支付补助支出</t>
    </r>
  </si>
  <si>
    <r>
      <rPr>
        <sz val="10"/>
        <rFont val="Times New Roman"/>
        <charset val="134"/>
      </rPr>
      <t xml:space="preserve">    </t>
    </r>
    <r>
      <rPr>
        <sz val="10"/>
        <rFont val="宋体"/>
        <charset val="134"/>
      </rPr>
      <t>基层公检法司转移支付支出</t>
    </r>
  </si>
  <si>
    <r>
      <rPr>
        <sz val="10"/>
        <rFont val="Times New Roman"/>
        <charset val="134"/>
      </rPr>
      <t xml:space="preserve">    </t>
    </r>
    <r>
      <rPr>
        <sz val="10"/>
        <rFont val="宋体"/>
        <charset val="134"/>
      </rPr>
      <t>义务教育等转移支付支出</t>
    </r>
  </si>
  <si>
    <r>
      <rPr>
        <sz val="10"/>
        <rFont val="Times New Roman"/>
        <charset val="134"/>
      </rPr>
      <t xml:space="preserve">    </t>
    </r>
    <r>
      <rPr>
        <sz val="10"/>
        <rFont val="宋体"/>
        <charset val="134"/>
      </rPr>
      <t>基本养老保险和低保等转移支付支出</t>
    </r>
  </si>
  <si>
    <r>
      <rPr>
        <sz val="10"/>
        <rFont val="Times New Roman"/>
        <charset val="134"/>
      </rPr>
      <t xml:space="preserve">    </t>
    </r>
    <r>
      <rPr>
        <sz val="10"/>
        <rFont val="宋体"/>
        <charset val="134"/>
      </rPr>
      <t>新型农村合作医疗等转移支付支出</t>
    </r>
  </si>
  <si>
    <r>
      <rPr>
        <sz val="10"/>
        <rFont val="Times New Roman"/>
        <charset val="134"/>
      </rPr>
      <t xml:space="preserve">    </t>
    </r>
    <r>
      <rPr>
        <sz val="10"/>
        <rFont val="宋体"/>
        <charset val="134"/>
      </rPr>
      <t>农村综合改革转移支付支出</t>
    </r>
  </si>
  <si>
    <r>
      <rPr>
        <sz val="10"/>
        <rFont val="Times New Roman"/>
        <charset val="134"/>
      </rPr>
      <t xml:space="preserve">    </t>
    </r>
    <r>
      <rPr>
        <sz val="10"/>
        <rFont val="宋体"/>
        <charset val="134"/>
      </rPr>
      <t>产粮</t>
    </r>
    <r>
      <rPr>
        <sz val="10"/>
        <rFont val="Times New Roman"/>
        <charset val="134"/>
      </rPr>
      <t>(</t>
    </r>
    <r>
      <rPr>
        <sz val="10"/>
        <rFont val="宋体"/>
        <charset val="134"/>
      </rPr>
      <t>油</t>
    </r>
    <r>
      <rPr>
        <sz val="10"/>
        <rFont val="Times New Roman"/>
        <charset val="134"/>
      </rPr>
      <t>)</t>
    </r>
    <r>
      <rPr>
        <sz val="10"/>
        <rFont val="宋体"/>
        <charset val="134"/>
      </rPr>
      <t>大县奖励资金支出</t>
    </r>
  </si>
  <si>
    <r>
      <rPr>
        <sz val="10"/>
        <rFont val="Times New Roman"/>
        <charset val="134"/>
      </rPr>
      <t xml:space="preserve">    </t>
    </r>
    <r>
      <rPr>
        <sz val="10"/>
        <rFont val="宋体"/>
        <charset val="134"/>
      </rPr>
      <t>重点生态功能区转移支付支出</t>
    </r>
  </si>
  <si>
    <r>
      <rPr>
        <sz val="10"/>
        <rFont val="Times New Roman"/>
        <charset val="134"/>
      </rPr>
      <t xml:space="preserve">    </t>
    </r>
    <r>
      <rPr>
        <sz val="10"/>
        <rFont val="宋体"/>
        <charset val="134"/>
      </rPr>
      <t>固定数额补助支出</t>
    </r>
  </si>
  <si>
    <r>
      <rPr>
        <sz val="10"/>
        <rFont val="Times New Roman"/>
        <charset val="134"/>
      </rPr>
      <t xml:space="preserve">    </t>
    </r>
    <r>
      <rPr>
        <sz val="10"/>
        <rFont val="宋体"/>
        <charset val="134"/>
      </rPr>
      <t>其他一般性转移支付支出</t>
    </r>
  </si>
  <si>
    <r>
      <rPr>
        <b/>
        <sz val="10"/>
        <rFont val="Times New Roman"/>
        <charset val="134"/>
      </rPr>
      <t xml:space="preserve">  </t>
    </r>
    <r>
      <rPr>
        <b/>
        <sz val="10"/>
        <rFont val="宋体"/>
        <charset val="134"/>
      </rPr>
      <t>专项转移支付支出</t>
    </r>
  </si>
  <si>
    <r>
      <rPr>
        <sz val="10"/>
        <rFont val="Times New Roman"/>
        <charset val="134"/>
      </rPr>
      <t xml:space="preserve">    </t>
    </r>
    <r>
      <rPr>
        <sz val="10"/>
        <rFont val="宋体"/>
        <charset val="134"/>
      </rPr>
      <t>一般公共服务</t>
    </r>
  </si>
  <si>
    <r>
      <rPr>
        <sz val="10"/>
        <rFont val="Times New Roman"/>
        <charset val="134"/>
      </rPr>
      <t xml:space="preserve">    </t>
    </r>
    <r>
      <rPr>
        <sz val="10"/>
        <rFont val="宋体"/>
        <charset val="134"/>
      </rPr>
      <t>外交</t>
    </r>
  </si>
  <si>
    <r>
      <rPr>
        <sz val="10"/>
        <rFont val="Times New Roman"/>
        <charset val="134"/>
      </rPr>
      <t xml:space="preserve">    </t>
    </r>
    <r>
      <rPr>
        <sz val="10"/>
        <rFont val="宋体"/>
        <charset val="134"/>
      </rPr>
      <t>国防</t>
    </r>
  </si>
  <si>
    <r>
      <rPr>
        <sz val="10"/>
        <rFont val="Times New Roman"/>
        <charset val="134"/>
      </rPr>
      <t xml:space="preserve">    </t>
    </r>
    <r>
      <rPr>
        <sz val="10"/>
        <rFont val="宋体"/>
        <charset val="134"/>
      </rPr>
      <t>公共安全</t>
    </r>
  </si>
  <si>
    <r>
      <rPr>
        <sz val="10"/>
        <rFont val="Times New Roman"/>
        <charset val="134"/>
      </rPr>
      <t xml:space="preserve">    </t>
    </r>
    <r>
      <rPr>
        <sz val="10"/>
        <rFont val="宋体"/>
        <charset val="134"/>
      </rPr>
      <t>教育</t>
    </r>
  </si>
  <si>
    <r>
      <rPr>
        <sz val="10"/>
        <rFont val="Times New Roman"/>
        <charset val="134"/>
      </rPr>
      <t xml:space="preserve">    </t>
    </r>
    <r>
      <rPr>
        <sz val="10"/>
        <rFont val="宋体"/>
        <charset val="134"/>
      </rPr>
      <t>科学技术</t>
    </r>
  </si>
  <si>
    <r>
      <rPr>
        <sz val="10"/>
        <rFont val="Times New Roman"/>
        <charset val="134"/>
      </rPr>
      <t xml:space="preserve">        </t>
    </r>
    <r>
      <rPr>
        <sz val="10"/>
        <rFont val="宋体"/>
        <charset val="134"/>
      </rPr>
      <t>其他对事业单位补助</t>
    </r>
  </si>
  <si>
    <r>
      <rPr>
        <sz val="10"/>
        <rFont val="Times New Roman"/>
        <charset val="134"/>
      </rPr>
      <t xml:space="preserve">    </t>
    </r>
    <r>
      <rPr>
        <sz val="10"/>
        <rFont val="宋体"/>
        <charset val="134"/>
      </rPr>
      <t>社会保障和就业</t>
    </r>
  </si>
  <si>
    <r>
      <rPr>
        <sz val="10"/>
        <rFont val="Times New Roman"/>
        <charset val="134"/>
      </rPr>
      <t xml:space="preserve">    </t>
    </r>
    <r>
      <rPr>
        <sz val="10"/>
        <rFont val="宋体"/>
        <charset val="134"/>
      </rPr>
      <t>卫生健康</t>
    </r>
  </si>
  <si>
    <r>
      <rPr>
        <sz val="10"/>
        <rFont val="Times New Roman"/>
        <charset val="134"/>
      </rPr>
      <t xml:space="preserve">    </t>
    </r>
    <r>
      <rPr>
        <sz val="10"/>
        <rFont val="宋体"/>
        <charset val="134"/>
      </rPr>
      <t>节能环保</t>
    </r>
  </si>
  <si>
    <r>
      <rPr>
        <sz val="10"/>
        <rFont val="Times New Roman"/>
        <charset val="134"/>
      </rPr>
      <t xml:space="preserve">    </t>
    </r>
    <r>
      <rPr>
        <sz val="10"/>
        <rFont val="宋体"/>
        <charset val="134"/>
      </rPr>
      <t>城乡社区</t>
    </r>
  </si>
  <si>
    <r>
      <rPr>
        <sz val="10"/>
        <rFont val="Times New Roman"/>
        <charset val="134"/>
      </rPr>
      <t xml:space="preserve">    </t>
    </r>
    <r>
      <rPr>
        <sz val="10"/>
        <rFont val="宋体"/>
        <charset val="134"/>
      </rPr>
      <t>农林水</t>
    </r>
  </si>
  <si>
    <r>
      <rPr>
        <sz val="10"/>
        <rFont val="Times New Roman"/>
        <charset val="134"/>
      </rPr>
      <t xml:space="preserve">    </t>
    </r>
    <r>
      <rPr>
        <sz val="10"/>
        <rFont val="宋体"/>
        <charset val="134"/>
      </rPr>
      <t>交通运输</t>
    </r>
  </si>
  <si>
    <r>
      <rPr>
        <sz val="10"/>
        <rFont val="Times New Roman"/>
        <charset val="134"/>
      </rPr>
      <t xml:space="preserve">    </t>
    </r>
    <r>
      <rPr>
        <sz val="10"/>
        <rFont val="宋体"/>
        <charset val="134"/>
      </rPr>
      <t>资源勘探信息等</t>
    </r>
  </si>
  <si>
    <r>
      <rPr>
        <sz val="10"/>
        <rFont val="Times New Roman"/>
        <charset val="134"/>
      </rPr>
      <t xml:space="preserve">    </t>
    </r>
    <r>
      <rPr>
        <sz val="10"/>
        <rFont val="宋体"/>
        <charset val="134"/>
      </rPr>
      <t>商业服务业等</t>
    </r>
  </si>
  <si>
    <r>
      <rPr>
        <sz val="10"/>
        <rFont val="Times New Roman"/>
        <charset val="134"/>
      </rPr>
      <t xml:space="preserve">    </t>
    </r>
    <r>
      <rPr>
        <sz val="10"/>
        <rFont val="宋体"/>
        <charset val="134"/>
      </rPr>
      <t>金融</t>
    </r>
  </si>
  <si>
    <r>
      <rPr>
        <sz val="10"/>
        <rFont val="Times New Roman"/>
        <charset val="134"/>
      </rPr>
      <t xml:space="preserve">    </t>
    </r>
    <r>
      <rPr>
        <sz val="10"/>
        <rFont val="宋体"/>
        <charset val="134"/>
      </rPr>
      <t>自然资源海洋气象等</t>
    </r>
  </si>
  <si>
    <r>
      <rPr>
        <sz val="10"/>
        <rFont val="Times New Roman"/>
        <charset val="134"/>
      </rPr>
      <t xml:space="preserve">    </t>
    </r>
    <r>
      <rPr>
        <sz val="10"/>
        <rFont val="宋体"/>
        <charset val="134"/>
      </rPr>
      <t>住房保障</t>
    </r>
  </si>
  <si>
    <r>
      <rPr>
        <sz val="10"/>
        <rFont val="Times New Roman"/>
        <charset val="134"/>
      </rPr>
      <t xml:space="preserve">    </t>
    </r>
    <r>
      <rPr>
        <sz val="10"/>
        <rFont val="宋体"/>
        <charset val="134"/>
      </rPr>
      <t>粮油物资储备</t>
    </r>
  </si>
  <si>
    <r>
      <rPr>
        <sz val="10"/>
        <rFont val="Times New Roman"/>
        <charset val="134"/>
      </rPr>
      <t xml:space="preserve">    </t>
    </r>
    <r>
      <rPr>
        <sz val="10"/>
        <rFont val="宋体"/>
        <charset val="134"/>
      </rPr>
      <t>灾害防治及应急管理</t>
    </r>
  </si>
  <si>
    <r>
      <rPr>
        <sz val="10"/>
        <rFont val="Times New Roman"/>
        <charset val="134"/>
      </rPr>
      <t xml:space="preserve">    </t>
    </r>
    <r>
      <rPr>
        <sz val="10"/>
        <rFont val="宋体"/>
        <charset val="134"/>
      </rPr>
      <t>其他收入</t>
    </r>
  </si>
  <si>
    <t>注：此表无数据</t>
  </si>
  <si>
    <t xml:space="preserve">2026年钒钛高新区预算内基本建设支出预算表 </t>
  </si>
  <si>
    <t>单位:万元，%</t>
  </si>
  <si>
    <t>预算科目（项目）</t>
  </si>
  <si>
    <t>一、本级支出</t>
  </si>
  <si>
    <t>（一）一般公共服务支出</t>
  </si>
  <si>
    <t>项目一</t>
  </si>
  <si>
    <t>……</t>
  </si>
  <si>
    <t>（二）公共安全支出</t>
  </si>
  <si>
    <t>（三）教育支出</t>
  </si>
  <si>
    <t>（四）科学技术支出</t>
  </si>
  <si>
    <t>（五）文化旅游体育与传媒支出</t>
  </si>
  <si>
    <t>二、对地方转移支付</t>
  </si>
  <si>
    <t>预算内基本建设支出合计</t>
  </si>
  <si>
    <t>本级支出合计</t>
  </si>
  <si>
    <t>对地方转移支付合计</t>
  </si>
  <si>
    <t>2026年钒钛高新区本级重大投资计划和项目情况表</t>
  </si>
  <si>
    <t>项目名称</t>
  </si>
  <si>
    <t>建设
性质</t>
  </si>
  <si>
    <t>建设
年限</t>
  </si>
  <si>
    <t>总投资</t>
  </si>
  <si>
    <t>预算内投资</t>
  </si>
  <si>
    <t>建设内容</t>
  </si>
  <si>
    <t>备注</t>
  </si>
  <si>
    <t>承诺
资金</t>
  </si>
  <si>
    <t>已安排
投资</t>
  </si>
  <si>
    <t>2022年
投资建议</t>
  </si>
  <si>
    <t>建设
总规模</t>
  </si>
  <si>
    <t>2022年
建设内容</t>
  </si>
  <si>
    <t>一、重大基础设施</t>
  </si>
  <si>
    <t>项目二</t>
  </si>
  <si>
    <t>二、重大社会事业和民生工程</t>
  </si>
  <si>
    <t>三、重大创新平台</t>
  </si>
  <si>
    <t>合  计</t>
  </si>
  <si>
    <r>
      <rPr>
        <b/>
        <sz val="18"/>
        <color theme="1"/>
        <rFont val="Times New Roman"/>
        <charset val="134"/>
      </rPr>
      <t>2025</t>
    </r>
    <r>
      <rPr>
        <b/>
        <sz val="18"/>
        <color rgb="FF000000"/>
        <rFont val="宋体"/>
        <charset val="134"/>
      </rPr>
      <t>年钒钛高新区政府性基金预算收入执行表</t>
    </r>
  </si>
  <si>
    <r>
      <rPr>
        <sz val="11"/>
        <color theme="1"/>
        <rFont val="仿宋_GB2312"/>
        <charset val="134"/>
      </rPr>
      <t>单位：万元，</t>
    </r>
    <r>
      <rPr>
        <sz val="11"/>
        <color theme="1"/>
        <rFont val="Times New Roman"/>
        <charset val="134"/>
      </rPr>
      <t>%</t>
    </r>
  </si>
  <si>
    <t>国有土地收益基金收入</t>
  </si>
  <si>
    <t>农业土地开发资金收入</t>
  </si>
  <si>
    <t>国有土地使用权出让收入</t>
  </si>
  <si>
    <t>城市基础设施配套费收入</t>
  </si>
  <si>
    <t>污水处理费收入</t>
  </si>
  <si>
    <t>专项债务对应项目专项收入</t>
  </si>
  <si>
    <r>
      <rPr>
        <b/>
        <sz val="18"/>
        <rFont val="Times New Roman"/>
        <charset val="134"/>
      </rPr>
      <t>2025</t>
    </r>
    <r>
      <rPr>
        <b/>
        <sz val="18"/>
        <rFont val="宋体"/>
        <charset val="134"/>
      </rPr>
      <t>年钒钛高新区政府性基金预算支出执行表</t>
    </r>
  </si>
  <si>
    <r>
      <rPr>
        <sz val="11"/>
        <rFont val="仿宋_GB2312"/>
        <charset val="134"/>
      </rPr>
      <t>单位：万元，</t>
    </r>
    <r>
      <rPr>
        <sz val="11"/>
        <rFont val="Times New Roman"/>
        <charset val="134"/>
      </rPr>
      <t>%</t>
    </r>
  </si>
  <si>
    <t>一、教育支出</t>
  </si>
  <si>
    <t>二、科学技术支出</t>
  </si>
  <si>
    <t>三、文化旅游体育与传媒支出</t>
  </si>
  <si>
    <t>四、社会保障和就业支出</t>
  </si>
  <si>
    <t>五、卫生健康支出</t>
  </si>
  <si>
    <t>六、节能环保支出</t>
  </si>
  <si>
    <t>七、城乡社区支出</t>
  </si>
  <si>
    <t>八、农林水支出</t>
  </si>
  <si>
    <t>九、交通运输支出</t>
  </si>
  <si>
    <t>十、资源勘探工业信息等支出</t>
  </si>
  <si>
    <t>十一、金融支出</t>
  </si>
  <si>
    <t>十二、自然资源海洋气象等支出</t>
  </si>
  <si>
    <t>十三、住房保障支出</t>
  </si>
  <si>
    <t>十四、粮油物资储备支出</t>
  </si>
  <si>
    <t>十五、灾害防治及应急管理支出</t>
  </si>
  <si>
    <t>十六、其他支出</t>
  </si>
  <si>
    <t>十七、债务付息支出</t>
  </si>
  <si>
    <t>十八、债务发行费用支出</t>
  </si>
  <si>
    <t>十九、抗疫特别国债安排的支出</t>
  </si>
  <si>
    <r>
      <rPr>
        <b/>
        <sz val="18"/>
        <rFont val="Times New Roman"/>
        <charset val="134"/>
      </rPr>
      <t>2025</t>
    </r>
    <r>
      <rPr>
        <b/>
        <sz val="18"/>
        <rFont val="宋体"/>
        <charset val="134"/>
      </rPr>
      <t>年钒钛高新区政府性基金预算收支平衡表</t>
    </r>
  </si>
  <si>
    <t>科  目</t>
  </si>
  <si>
    <t>政府性基金预算收入</t>
  </si>
  <si>
    <t>政府性基金预算支出</t>
  </si>
  <si>
    <t>调入资金</t>
  </si>
  <si>
    <t>上年结转</t>
  </si>
  <si>
    <t>年终结转</t>
  </si>
  <si>
    <r>
      <rPr>
        <b/>
        <sz val="18"/>
        <color theme="1"/>
        <rFont val="Times New Roman"/>
        <charset val="134"/>
      </rPr>
      <t>2025</t>
    </r>
    <r>
      <rPr>
        <b/>
        <sz val="18"/>
        <color rgb="FF000000"/>
        <rFont val="宋体"/>
        <charset val="134"/>
      </rPr>
      <t>年钒钛高新区本级政府性基金预算收入执行表</t>
    </r>
  </si>
  <si>
    <r>
      <rPr>
        <b/>
        <sz val="18"/>
        <rFont val="Times New Roman"/>
        <charset val="134"/>
      </rPr>
      <t>2025</t>
    </r>
    <r>
      <rPr>
        <b/>
        <sz val="18"/>
        <rFont val="宋体"/>
        <charset val="134"/>
      </rPr>
      <t>年钒钛高新区本级政府性基金预算支出执行表</t>
    </r>
  </si>
  <si>
    <r>
      <rPr>
        <b/>
        <sz val="18"/>
        <rFont val="Times New Roman"/>
        <charset val="134"/>
      </rPr>
      <t>2025</t>
    </r>
    <r>
      <rPr>
        <b/>
        <sz val="18"/>
        <rFont val="宋体"/>
        <charset val="134"/>
      </rPr>
      <t>年钒钛高新区本级政府性基金预算收支平衡表</t>
    </r>
  </si>
  <si>
    <r>
      <rPr>
        <b/>
        <sz val="16"/>
        <color theme="1"/>
        <rFont val="Times New Roman"/>
        <charset val="134"/>
      </rPr>
      <t>2025</t>
    </r>
    <r>
      <rPr>
        <b/>
        <sz val="16"/>
        <color theme="1"/>
        <rFont val="宋体"/>
        <charset val="134"/>
      </rPr>
      <t>年市对攀枝花钒钛高新区政府性基金预算转移支付补助执行表</t>
    </r>
  </si>
  <si>
    <t>实际执行数</t>
  </si>
  <si>
    <t xml:space="preserve">  国家电影事业发展专项资金收入</t>
  </si>
  <si>
    <t xml:space="preserve">  大中型水库移民后期扶持基金收入</t>
  </si>
  <si>
    <t xml:space="preserve">  小型水库移民扶助基金收入</t>
  </si>
  <si>
    <t xml:space="preserve">  国有土地使用权出让收入</t>
  </si>
  <si>
    <t xml:space="preserve">  国有土地收益基金收入</t>
  </si>
  <si>
    <t xml:space="preserve">  农业土地开发资金收入</t>
  </si>
  <si>
    <t xml:space="preserve">  城市基础设施配套费收入</t>
  </si>
  <si>
    <t xml:space="preserve">  大中型水库库区基金收入</t>
  </si>
  <si>
    <t xml:space="preserve">  国家重大水利工程建设基金收入</t>
  </si>
  <si>
    <t xml:space="preserve">  车辆通行费</t>
  </si>
  <si>
    <t xml:space="preserve">  港口建设费收入</t>
  </si>
  <si>
    <t xml:space="preserve">  民航发展基金收入</t>
  </si>
  <si>
    <t>制造业</t>
  </si>
  <si>
    <t xml:space="preserve">  旅游发展基金收入</t>
  </si>
  <si>
    <t xml:space="preserve">  彩票公益金收入</t>
  </si>
  <si>
    <t xml:space="preserve">  其他政府性基金收入</t>
  </si>
  <si>
    <r>
      <rPr>
        <b/>
        <sz val="16"/>
        <color theme="1"/>
        <rFont val="Times New Roman"/>
        <charset val="134"/>
      </rPr>
      <t>2025</t>
    </r>
    <r>
      <rPr>
        <b/>
        <sz val="16"/>
        <color theme="1"/>
        <rFont val="宋体"/>
        <charset val="134"/>
      </rPr>
      <t>年攀枝花钒钛高新区对下政府性基金预算转移支付补助执行表</t>
    </r>
  </si>
  <si>
    <r>
      <rPr>
        <sz val="11"/>
        <color theme="1"/>
        <rFont val="宋体"/>
        <charset val="134"/>
      </rPr>
      <t>单位：万元</t>
    </r>
  </si>
  <si>
    <r>
      <rPr>
        <b/>
        <sz val="11"/>
        <color theme="1"/>
        <rFont val="宋体"/>
        <charset val="134"/>
      </rPr>
      <t>项</t>
    </r>
    <r>
      <rPr>
        <b/>
        <sz val="11"/>
        <color theme="1"/>
        <rFont val="宋体"/>
        <charset val="134"/>
      </rPr>
      <t>目</t>
    </r>
  </si>
  <si>
    <r>
      <rPr>
        <b/>
        <sz val="11"/>
        <color theme="1"/>
        <rFont val="宋体"/>
        <charset val="134"/>
      </rPr>
      <t>政府性基金市对区补助支出</t>
    </r>
  </si>
  <si>
    <r>
      <rPr>
        <b/>
        <sz val="11"/>
        <color theme="1"/>
        <rFont val="Times New Roman"/>
        <charset val="134"/>
      </rPr>
      <t xml:space="preserve"> </t>
    </r>
    <r>
      <rPr>
        <b/>
        <sz val="11"/>
        <color theme="1"/>
        <rFont val="宋体"/>
        <charset val="134"/>
      </rPr>
      <t>政府性基金转移支付支出</t>
    </r>
  </si>
  <si>
    <r>
      <rPr>
        <sz val="11"/>
        <rFont val="Times New Roman"/>
        <charset val="134"/>
      </rPr>
      <t xml:space="preserve">  </t>
    </r>
    <r>
      <rPr>
        <sz val="11"/>
        <rFont val="宋体"/>
        <charset val="134"/>
      </rPr>
      <t>国有土地出让金收入安排的支出</t>
    </r>
  </si>
  <si>
    <r>
      <rPr>
        <sz val="11"/>
        <rFont val="Times New Roman"/>
        <charset val="134"/>
      </rPr>
      <t xml:space="preserve">  </t>
    </r>
    <r>
      <rPr>
        <sz val="11"/>
        <rFont val="宋体"/>
        <charset val="134"/>
      </rPr>
      <t>大中型水库移民后期扶持基金支出</t>
    </r>
  </si>
  <si>
    <r>
      <rPr>
        <sz val="11"/>
        <rFont val="Times New Roman"/>
        <charset val="134"/>
      </rPr>
      <t xml:space="preserve">  </t>
    </r>
    <r>
      <rPr>
        <sz val="11"/>
        <rFont val="宋体"/>
        <charset val="134"/>
      </rPr>
      <t>大中型水库库区基金支出</t>
    </r>
  </si>
  <si>
    <r>
      <rPr>
        <sz val="11"/>
        <rFont val="Times New Roman"/>
        <charset val="134"/>
      </rPr>
      <t xml:space="preserve">  </t>
    </r>
    <r>
      <rPr>
        <sz val="11"/>
        <rFont val="宋体"/>
        <charset val="134"/>
      </rPr>
      <t>彩票公益金支出</t>
    </r>
  </si>
  <si>
    <r>
      <rPr>
        <b/>
        <sz val="11"/>
        <color theme="1"/>
        <rFont val="Times New Roman"/>
        <charset val="134"/>
      </rPr>
      <t xml:space="preserve"> </t>
    </r>
    <r>
      <rPr>
        <b/>
        <sz val="11"/>
        <color theme="1"/>
        <rFont val="宋体"/>
        <charset val="134"/>
      </rPr>
      <t>抗疫特别国债转移支付支出</t>
    </r>
  </si>
  <si>
    <r>
      <rPr>
        <b/>
        <sz val="18"/>
        <color theme="1"/>
        <rFont val="Times New Roman"/>
        <charset val="134"/>
      </rPr>
      <t>2026</t>
    </r>
    <r>
      <rPr>
        <b/>
        <sz val="18"/>
        <color rgb="FF000000"/>
        <rFont val="宋体"/>
        <charset val="134"/>
      </rPr>
      <t>年钒钛高新区政府性基金预算收入预算表</t>
    </r>
  </si>
  <si>
    <r>
      <rPr>
        <b/>
        <sz val="18"/>
        <color theme="1"/>
        <rFont val="Times New Roman"/>
        <charset val="134"/>
      </rPr>
      <t>2026</t>
    </r>
    <r>
      <rPr>
        <b/>
        <sz val="18"/>
        <color rgb="FF000000"/>
        <rFont val="宋体"/>
        <charset val="134"/>
      </rPr>
      <t>年钒钛高新区政府性基金预算支出预算表</t>
    </r>
  </si>
  <si>
    <r>
      <rPr>
        <b/>
        <sz val="18"/>
        <rFont val="Times New Roman"/>
        <charset val="134"/>
      </rPr>
      <t>2026</t>
    </r>
    <r>
      <rPr>
        <b/>
        <sz val="18"/>
        <rFont val="宋体"/>
        <charset val="134"/>
      </rPr>
      <t>年钒钛高新区政府性基金预算收支平衡表</t>
    </r>
  </si>
  <si>
    <r>
      <rPr>
        <b/>
        <sz val="18"/>
        <color theme="1"/>
        <rFont val="Times New Roman"/>
        <charset val="134"/>
      </rPr>
      <t>2026</t>
    </r>
    <r>
      <rPr>
        <b/>
        <sz val="18"/>
        <color rgb="FF000000"/>
        <rFont val="宋体"/>
        <charset val="134"/>
      </rPr>
      <t>年钒钛高新区本级政府性基金预算收入预算表</t>
    </r>
  </si>
  <si>
    <r>
      <rPr>
        <b/>
        <sz val="18"/>
        <color theme="1"/>
        <rFont val="Times New Roman"/>
        <charset val="134"/>
      </rPr>
      <t>2026</t>
    </r>
    <r>
      <rPr>
        <b/>
        <sz val="18"/>
        <color rgb="FF000000"/>
        <rFont val="宋体"/>
        <charset val="134"/>
      </rPr>
      <t>年钒钛高新区本级政府性基金预算支出预算表</t>
    </r>
  </si>
  <si>
    <r>
      <rPr>
        <b/>
        <sz val="18"/>
        <rFont val="Times New Roman"/>
        <charset val="134"/>
      </rPr>
      <t>2026</t>
    </r>
    <r>
      <rPr>
        <b/>
        <sz val="18"/>
        <rFont val="宋体"/>
        <charset val="134"/>
      </rPr>
      <t>年钒钛高新区本级政府性基金预算收支平衡表</t>
    </r>
  </si>
  <si>
    <t>2026年市对钒钛高新区政府性基金补助预算表</t>
  </si>
  <si>
    <r>
      <rPr>
        <sz val="10"/>
        <rFont val="宋体"/>
        <charset val="134"/>
      </rPr>
      <t>农网还贷资金收入</t>
    </r>
  </si>
  <si>
    <r>
      <rPr>
        <sz val="10"/>
        <rFont val="宋体"/>
        <charset val="134"/>
      </rPr>
      <t>铁路建设基金收入</t>
    </r>
  </si>
  <si>
    <r>
      <rPr>
        <sz val="10"/>
        <rFont val="宋体"/>
        <charset val="134"/>
      </rPr>
      <t>民航发展基金收入</t>
    </r>
  </si>
  <si>
    <r>
      <rPr>
        <sz val="10"/>
        <rFont val="宋体"/>
        <charset val="134"/>
      </rPr>
      <t>海南省高等级公路车辆通行附加费收入</t>
    </r>
  </si>
  <si>
    <r>
      <rPr>
        <sz val="10"/>
        <rFont val="宋体"/>
        <charset val="134"/>
      </rPr>
      <t>港口建设费收入</t>
    </r>
  </si>
  <si>
    <r>
      <rPr>
        <sz val="10"/>
        <rFont val="宋体"/>
        <charset val="134"/>
      </rPr>
      <t>新型墙体材料专项基金收入</t>
    </r>
  </si>
  <si>
    <r>
      <rPr>
        <sz val="10"/>
        <rFont val="宋体"/>
        <charset val="134"/>
      </rPr>
      <t>旅游发展基金收入</t>
    </r>
  </si>
  <si>
    <r>
      <rPr>
        <sz val="10"/>
        <rFont val="宋体"/>
        <charset val="134"/>
      </rPr>
      <t>国家电影事业发展专项资金收入</t>
    </r>
  </si>
  <si>
    <r>
      <rPr>
        <sz val="10"/>
        <rFont val="宋体"/>
        <charset val="134"/>
      </rPr>
      <t>城市公用事业附加收入</t>
    </r>
  </si>
  <si>
    <r>
      <rPr>
        <sz val="10"/>
        <rFont val="宋体"/>
        <charset val="134"/>
      </rPr>
      <t>国有土地收益基金收入</t>
    </r>
  </si>
  <si>
    <r>
      <rPr>
        <sz val="10"/>
        <rFont val="宋体"/>
        <charset val="134"/>
      </rPr>
      <t>农业土地开发资金收入</t>
    </r>
  </si>
  <si>
    <r>
      <rPr>
        <sz val="10"/>
        <rFont val="宋体"/>
        <charset val="134"/>
      </rPr>
      <t>国有土地使用权出让收入</t>
    </r>
  </si>
  <si>
    <r>
      <rPr>
        <sz val="10"/>
        <rFont val="宋体"/>
        <charset val="134"/>
      </rPr>
      <t>大中型水库移民后期扶持基金收入</t>
    </r>
  </si>
  <si>
    <r>
      <rPr>
        <sz val="10"/>
        <rFont val="宋体"/>
        <charset val="134"/>
      </rPr>
      <t>大中型水库库区基金收入</t>
    </r>
  </si>
  <si>
    <r>
      <rPr>
        <sz val="10"/>
        <rFont val="宋体"/>
        <charset val="134"/>
      </rPr>
      <t>三峡水库库区基金收入</t>
    </r>
  </si>
  <si>
    <r>
      <rPr>
        <sz val="10"/>
        <rFont val="宋体"/>
        <charset val="134"/>
      </rPr>
      <t>中央特别国债经营基金收入</t>
    </r>
  </si>
  <si>
    <r>
      <rPr>
        <sz val="10"/>
        <rFont val="宋体"/>
        <charset val="134"/>
      </rPr>
      <t>中央特别国债经营基金财务收入</t>
    </r>
  </si>
  <si>
    <r>
      <rPr>
        <sz val="10"/>
        <rFont val="宋体"/>
        <charset val="134"/>
      </rPr>
      <t>彩票公益金收入</t>
    </r>
  </si>
  <si>
    <r>
      <rPr>
        <sz val="10"/>
        <rFont val="宋体"/>
        <charset val="134"/>
      </rPr>
      <t>城市基础设施配套费收入</t>
    </r>
  </si>
  <si>
    <r>
      <rPr>
        <sz val="10"/>
        <rFont val="宋体"/>
        <charset val="134"/>
      </rPr>
      <t>小型水库移民扶助基金收入</t>
    </r>
  </si>
  <si>
    <r>
      <rPr>
        <sz val="10"/>
        <rFont val="宋体"/>
        <charset val="134"/>
      </rPr>
      <t>国家重大水利工程建设基金收入</t>
    </r>
  </si>
  <si>
    <r>
      <rPr>
        <sz val="10"/>
        <rFont val="宋体"/>
        <charset val="134"/>
      </rPr>
      <t>车辆通行费</t>
    </r>
  </si>
  <si>
    <r>
      <rPr>
        <sz val="10"/>
        <rFont val="宋体"/>
        <charset val="134"/>
      </rPr>
      <t>核电站乏燃料处理处置基金收入</t>
    </r>
  </si>
  <si>
    <r>
      <rPr>
        <sz val="10"/>
        <rFont val="宋体"/>
        <charset val="134"/>
      </rPr>
      <t>可再生能源电价附加收入</t>
    </r>
  </si>
  <si>
    <r>
      <rPr>
        <sz val="10"/>
        <rFont val="宋体"/>
        <charset val="134"/>
      </rPr>
      <t>船舶油污损害赔偿基金收入</t>
    </r>
  </si>
  <si>
    <r>
      <rPr>
        <sz val="10"/>
        <rFont val="宋体"/>
        <charset val="134"/>
      </rPr>
      <t>废弃电器电子产品处理基金收入</t>
    </r>
  </si>
  <si>
    <r>
      <rPr>
        <sz val="10"/>
        <rFont val="宋体"/>
        <charset val="134"/>
      </rPr>
      <t>污水处理费收入</t>
    </r>
  </si>
  <si>
    <r>
      <rPr>
        <sz val="10"/>
        <rFont val="宋体"/>
        <charset val="134"/>
      </rPr>
      <t>彩票发行机构和彩票销售机构的业务费用</t>
    </r>
  </si>
  <si>
    <r>
      <rPr>
        <sz val="10"/>
        <rFont val="宋体"/>
        <charset val="134"/>
      </rPr>
      <t>其他政府性基金收入</t>
    </r>
  </si>
  <si>
    <r>
      <rPr>
        <b/>
        <sz val="10"/>
        <rFont val="宋体"/>
        <charset val="134"/>
      </rPr>
      <t>上级补助收入合计</t>
    </r>
  </si>
  <si>
    <t>此表无数据</t>
  </si>
  <si>
    <r>
      <rPr>
        <sz val="11"/>
        <color indexed="8"/>
        <rFont val="Times New Roman"/>
        <charset val="134"/>
      </rPr>
      <t xml:space="preserve">        </t>
    </r>
    <r>
      <rPr>
        <sz val="11"/>
        <color theme="1"/>
        <rFont val="宋体"/>
        <charset val="134"/>
        <scheme val="minor"/>
      </rPr>
      <t>其他对事业单位补助</t>
    </r>
  </si>
  <si>
    <t>2026年攀枝花钒钛高新区对下政府性基金预算转移支付预算表</t>
  </si>
  <si>
    <r>
      <rPr>
        <b/>
        <sz val="10"/>
        <rFont val="宋体"/>
        <charset val="134"/>
      </rPr>
      <t>补助下级支出合计</t>
    </r>
  </si>
  <si>
    <r>
      <rPr>
        <b/>
        <sz val="16"/>
        <color theme="1"/>
        <rFont val="Times New Roman"/>
        <charset val="134"/>
      </rPr>
      <t>2025</t>
    </r>
    <r>
      <rPr>
        <b/>
        <sz val="16"/>
        <color theme="1"/>
        <rFont val="宋体"/>
        <charset val="134"/>
      </rPr>
      <t>年攀枝花钒钛高新区国有资本经营预算收支执行表</t>
    </r>
  </si>
  <si>
    <t>利润收入</t>
  </si>
  <si>
    <r>
      <rPr>
        <b/>
        <sz val="11"/>
        <rFont val="宋体"/>
        <charset val="134"/>
      </rPr>
      <t>社会保障和就业支出</t>
    </r>
  </si>
  <si>
    <r>
      <rPr>
        <sz val="11"/>
        <rFont val="Times New Roman"/>
        <charset val="134"/>
      </rPr>
      <t xml:space="preserve">  </t>
    </r>
    <r>
      <rPr>
        <sz val="11"/>
        <rFont val="宋体"/>
        <charset val="134"/>
      </rPr>
      <t>投资服务企业利润收入</t>
    </r>
  </si>
  <si>
    <r>
      <rPr>
        <b/>
        <sz val="11"/>
        <rFont val="Times New Roman"/>
        <charset val="134"/>
      </rPr>
      <t xml:space="preserve">  </t>
    </r>
    <r>
      <rPr>
        <b/>
        <sz val="11"/>
        <rFont val="宋体"/>
        <charset val="134"/>
      </rPr>
      <t>补充全国社会保障基金</t>
    </r>
  </si>
  <si>
    <t xml:space="preserve">  房地产企业利润收入</t>
  </si>
  <si>
    <r>
      <rPr>
        <sz val="11"/>
        <rFont val="Times New Roman"/>
        <charset val="134"/>
      </rPr>
      <t xml:space="preserve">    </t>
    </r>
    <r>
      <rPr>
        <sz val="11"/>
        <rFont val="宋体"/>
        <charset val="134"/>
      </rPr>
      <t>国有资本经营预算补充社保基金支出</t>
    </r>
  </si>
  <si>
    <t xml:space="preserve">  建材企业利润收入</t>
  </si>
  <si>
    <r>
      <rPr>
        <b/>
        <sz val="11"/>
        <rFont val="宋体"/>
        <charset val="134"/>
      </rPr>
      <t>国有资本经营预算支出</t>
    </r>
  </si>
  <si>
    <r>
      <rPr>
        <sz val="11"/>
        <color theme="1"/>
        <rFont val="宋体"/>
        <charset val="134"/>
        <scheme val="minor"/>
      </rPr>
      <t xml:space="preserve"> </t>
    </r>
    <r>
      <rPr>
        <sz val="11"/>
        <color theme="1"/>
        <rFont val="宋体"/>
        <charset val="134"/>
        <scheme val="minor"/>
      </rPr>
      <t>金融企业利润收入</t>
    </r>
  </si>
  <si>
    <r>
      <rPr>
        <b/>
        <sz val="11"/>
        <rFont val="Times New Roman"/>
        <charset val="134"/>
      </rPr>
      <t xml:space="preserve">  </t>
    </r>
    <r>
      <rPr>
        <b/>
        <sz val="11"/>
        <rFont val="宋体"/>
        <charset val="134"/>
      </rPr>
      <t>解决历史遗留问题及改革成本支出</t>
    </r>
  </si>
  <si>
    <r>
      <rPr>
        <sz val="11"/>
        <rFont val="Times New Roman"/>
        <charset val="134"/>
      </rPr>
      <t xml:space="preserve">  </t>
    </r>
    <r>
      <rPr>
        <sz val="11"/>
        <rFont val="宋体"/>
        <charset val="134"/>
      </rPr>
      <t>其他国有资本经营预算企业利润收入</t>
    </r>
  </si>
  <si>
    <r>
      <rPr>
        <sz val="11"/>
        <rFont val="Times New Roman"/>
        <charset val="134"/>
      </rPr>
      <t xml:space="preserve">    </t>
    </r>
    <r>
      <rPr>
        <sz val="11"/>
        <rFont val="宋体"/>
        <charset val="134"/>
      </rPr>
      <t>厂办大集体改革支出</t>
    </r>
  </si>
  <si>
    <t>股利、股息收入</t>
  </si>
  <si>
    <r>
      <rPr>
        <sz val="11"/>
        <rFont val="Times New Roman"/>
        <charset val="134"/>
      </rPr>
      <t xml:space="preserve">    "</t>
    </r>
    <r>
      <rPr>
        <sz val="11"/>
        <rFont val="宋体"/>
        <charset val="134"/>
      </rPr>
      <t>三供一业</t>
    </r>
    <r>
      <rPr>
        <sz val="11"/>
        <rFont val="Times New Roman"/>
        <charset val="134"/>
      </rPr>
      <t>"</t>
    </r>
    <r>
      <rPr>
        <sz val="11"/>
        <rFont val="宋体"/>
        <charset val="134"/>
      </rPr>
      <t>移交补助支出</t>
    </r>
  </si>
  <si>
    <t xml:space="preserve">  国有控股公司股利、股息收入</t>
  </si>
  <si>
    <r>
      <rPr>
        <sz val="11"/>
        <rFont val="Times New Roman"/>
        <charset val="134"/>
      </rPr>
      <t xml:space="preserve">    </t>
    </r>
    <r>
      <rPr>
        <sz val="11"/>
        <rFont val="宋体"/>
        <charset val="134"/>
      </rPr>
      <t>国有企业办职教幼教补助支出</t>
    </r>
  </si>
  <si>
    <t xml:space="preserve">  国有参股公司股利、股息收入</t>
  </si>
  <si>
    <r>
      <rPr>
        <sz val="11"/>
        <rFont val="Times New Roman"/>
        <charset val="134"/>
      </rPr>
      <t xml:space="preserve">    </t>
    </r>
    <r>
      <rPr>
        <sz val="11"/>
        <rFont val="宋体"/>
        <charset val="134"/>
      </rPr>
      <t>国有企业办公共服务机构移交补助支出</t>
    </r>
  </si>
  <si>
    <t xml:space="preserve">  金融企业股利、股息收入</t>
  </si>
  <si>
    <r>
      <rPr>
        <sz val="11"/>
        <rFont val="Times New Roman"/>
        <charset val="134"/>
      </rPr>
      <t xml:space="preserve">    </t>
    </r>
    <r>
      <rPr>
        <sz val="11"/>
        <rFont val="宋体"/>
        <charset val="134"/>
      </rPr>
      <t>国有企业退休人员社会化管理补助支出</t>
    </r>
  </si>
  <si>
    <t xml:space="preserve">  其他国有资本经营预算企业股利、股息收入</t>
  </si>
  <si>
    <r>
      <rPr>
        <sz val="11"/>
        <rFont val="Times New Roman"/>
        <charset val="134"/>
      </rPr>
      <t xml:space="preserve">    </t>
    </r>
    <r>
      <rPr>
        <sz val="11"/>
        <rFont val="宋体"/>
        <charset val="134"/>
      </rPr>
      <t>国有企业棚户区改造支出</t>
    </r>
  </si>
  <si>
    <t>产权转让收入</t>
  </si>
  <si>
    <r>
      <rPr>
        <sz val="11"/>
        <rFont val="Times New Roman"/>
        <charset val="134"/>
      </rPr>
      <t xml:space="preserve">    </t>
    </r>
    <r>
      <rPr>
        <sz val="11"/>
        <rFont val="宋体"/>
        <charset val="134"/>
      </rPr>
      <t>国有企业改革成本支出</t>
    </r>
  </si>
  <si>
    <t xml:space="preserve">  国有股权、股份转让收入</t>
  </si>
  <si>
    <r>
      <rPr>
        <sz val="11"/>
        <rFont val="Times New Roman"/>
        <charset val="134"/>
      </rPr>
      <t xml:space="preserve">    </t>
    </r>
    <r>
      <rPr>
        <sz val="11"/>
        <rFont val="宋体"/>
        <charset val="134"/>
      </rPr>
      <t>离休干部医药费补助支出</t>
    </r>
  </si>
  <si>
    <t xml:space="preserve">  国有独资企业产权转让收入</t>
  </si>
  <si>
    <r>
      <rPr>
        <sz val="11"/>
        <rFont val="Times New Roman"/>
        <charset val="134"/>
      </rPr>
      <t xml:space="preserve">    </t>
    </r>
    <r>
      <rPr>
        <sz val="11"/>
        <rFont val="宋体"/>
        <charset val="134"/>
      </rPr>
      <t>其他解决历史遗留问题及改革成本支出</t>
    </r>
  </si>
  <si>
    <t xml:space="preserve">  金融企业产权转让收入</t>
  </si>
  <si>
    <r>
      <rPr>
        <b/>
        <sz val="11"/>
        <rFont val="Times New Roman"/>
        <charset val="134"/>
      </rPr>
      <t xml:space="preserve">  </t>
    </r>
    <r>
      <rPr>
        <b/>
        <sz val="11"/>
        <rFont val="宋体"/>
        <charset val="134"/>
      </rPr>
      <t>国有企业资本金注入</t>
    </r>
  </si>
  <si>
    <t xml:space="preserve">  其他国有资本经营预算企业产权转让收入</t>
  </si>
  <si>
    <r>
      <rPr>
        <sz val="11"/>
        <rFont val="Times New Roman"/>
        <charset val="134"/>
      </rPr>
      <t xml:space="preserve">    </t>
    </r>
    <r>
      <rPr>
        <sz val="11"/>
        <rFont val="宋体"/>
        <charset val="134"/>
      </rPr>
      <t>国有经济结构调整支出</t>
    </r>
  </si>
  <si>
    <t>清算收入</t>
  </si>
  <si>
    <r>
      <rPr>
        <sz val="11"/>
        <rFont val="Times New Roman"/>
        <charset val="134"/>
      </rPr>
      <t xml:space="preserve">    </t>
    </r>
    <r>
      <rPr>
        <sz val="11"/>
        <rFont val="宋体"/>
        <charset val="134"/>
      </rPr>
      <t>公益性设施投资支出</t>
    </r>
  </si>
  <si>
    <t xml:space="preserve">  国有股权、股份清算收入</t>
  </si>
  <si>
    <r>
      <rPr>
        <sz val="11"/>
        <rFont val="Times New Roman"/>
        <charset val="134"/>
      </rPr>
      <t xml:space="preserve">    </t>
    </r>
    <r>
      <rPr>
        <sz val="11"/>
        <rFont val="宋体"/>
        <charset val="134"/>
      </rPr>
      <t>前瞻性战略性产业发展支出</t>
    </r>
  </si>
  <si>
    <t xml:space="preserve">  国有独资企业清算收入</t>
  </si>
  <si>
    <r>
      <rPr>
        <sz val="11"/>
        <rFont val="Times New Roman"/>
        <charset val="134"/>
      </rPr>
      <t xml:space="preserve">    </t>
    </r>
    <r>
      <rPr>
        <sz val="11"/>
        <rFont val="宋体"/>
        <charset val="134"/>
      </rPr>
      <t>生态环境保护支出</t>
    </r>
  </si>
  <si>
    <t xml:space="preserve">  其他国有资本经营预算企业清算收入</t>
  </si>
  <si>
    <r>
      <rPr>
        <sz val="11"/>
        <rFont val="Times New Roman"/>
        <charset val="134"/>
      </rPr>
      <t xml:space="preserve">    </t>
    </r>
    <r>
      <rPr>
        <sz val="11"/>
        <rFont val="宋体"/>
        <charset val="134"/>
      </rPr>
      <t>支持科技进步支出</t>
    </r>
  </si>
  <si>
    <t>其他收入</t>
  </si>
  <si>
    <r>
      <rPr>
        <sz val="11"/>
        <rFont val="Times New Roman"/>
        <charset val="134"/>
      </rPr>
      <t xml:space="preserve">    </t>
    </r>
    <r>
      <rPr>
        <sz val="11"/>
        <rFont val="宋体"/>
        <charset val="134"/>
      </rPr>
      <t>保障国家经济安全支出</t>
    </r>
  </si>
  <si>
    <t xml:space="preserve">  其他国有资本经营预算收入</t>
  </si>
  <si>
    <r>
      <rPr>
        <sz val="11"/>
        <rFont val="Times New Roman"/>
        <charset val="134"/>
      </rPr>
      <t xml:space="preserve">    </t>
    </r>
    <r>
      <rPr>
        <sz val="11"/>
        <rFont val="宋体"/>
        <charset val="134"/>
      </rPr>
      <t>对外投资合作支出</t>
    </r>
  </si>
  <si>
    <r>
      <rPr>
        <sz val="11"/>
        <rFont val="Times New Roman"/>
        <charset val="134"/>
      </rPr>
      <t xml:space="preserve">    </t>
    </r>
    <r>
      <rPr>
        <sz val="11"/>
        <rFont val="宋体"/>
        <charset val="134"/>
      </rPr>
      <t>其他国有企业资本金注入</t>
    </r>
  </si>
  <si>
    <r>
      <rPr>
        <b/>
        <sz val="11"/>
        <rFont val="Times New Roman"/>
        <charset val="134"/>
      </rPr>
      <t xml:space="preserve">  </t>
    </r>
    <r>
      <rPr>
        <b/>
        <sz val="11"/>
        <rFont val="宋体"/>
        <charset val="134"/>
      </rPr>
      <t>国有企业政策性补贴</t>
    </r>
    <r>
      <rPr>
        <b/>
        <sz val="11"/>
        <rFont val="Times New Roman"/>
        <charset val="134"/>
      </rPr>
      <t>(</t>
    </r>
    <r>
      <rPr>
        <b/>
        <sz val="11"/>
        <rFont val="宋体"/>
        <charset val="134"/>
      </rPr>
      <t>款</t>
    </r>
    <r>
      <rPr>
        <b/>
        <sz val="11"/>
        <rFont val="Times New Roman"/>
        <charset val="134"/>
      </rPr>
      <t>)</t>
    </r>
  </si>
  <si>
    <r>
      <rPr>
        <sz val="11"/>
        <rFont val="Times New Roman"/>
        <charset val="134"/>
      </rPr>
      <t xml:space="preserve">    </t>
    </r>
    <r>
      <rPr>
        <sz val="11"/>
        <rFont val="宋体"/>
        <charset val="134"/>
      </rPr>
      <t>国有企业政策性补贴</t>
    </r>
    <r>
      <rPr>
        <sz val="11"/>
        <rFont val="Times New Roman"/>
        <charset val="134"/>
      </rPr>
      <t>(</t>
    </r>
    <r>
      <rPr>
        <sz val="11"/>
        <rFont val="宋体"/>
        <charset val="134"/>
      </rPr>
      <t>项</t>
    </r>
    <r>
      <rPr>
        <sz val="11"/>
        <rFont val="Times New Roman"/>
        <charset val="134"/>
      </rPr>
      <t>)</t>
    </r>
  </si>
  <si>
    <r>
      <rPr>
        <b/>
        <sz val="11"/>
        <rFont val="Times New Roman"/>
        <charset val="134"/>
      </rPr>
      <t xml:space="preserve">  </t>
    </r>
    <r>
      <rPr>
        <b/>
        <sz val="11"/>
        <rFont val="宋体"/>
        <charset val="134"/>
      </rPr>
      <t>金融国有资本经营预算支出</t>
    </r>
  </si>
  <si>
    <r>
      <rPr>
        <sz val="11"/>
        <rFont val="Times New Roman"/>
        <charset val="134"/>
      </rPr>
      <t xml:space="preserve">    </t>
    </r>
    <r>
      <rPr>
        <sz val="11"/>
        <rFont val="宋体"/>
        <charset val="134"/>
      </rPr>
      <t>资本性支出</t>
    </r>
  </si>
  <si>
    <r>
      <rPr>
        <sz val="11"/>
        <rFont val="Times New Roman"/>
        <charset val="134"/>
      </rPr>
      <t xml:space="preserve">    </t>
    </r>
    <r>
      <rPr>
        <sz val="11"/>
        <rFont val="宋体"/>
        <charset val="134"/>
      </rPr>
      <t>改革性支出</t>
    </r>
  </si>
  <si>
    <r>
      <rPr>
        <sz val="11"/>
        <rFont val="Times New Roman"/>
        <charset val="134"/>
      </rPr>
      <t xml:space="preserve">    </t>
    </r>
    <r>
      <rPr>
        <sz val="11"/>
        <rFont val="宋体"/>
        <charset val="134"/>
      </rPr>
      <t>其他金融国有资本经营预算支出</t>
    </r>
  </si>
  <si>
    <r>
      <rPr>
        <b/>
        <sz val="11"/>
        <rFont val="Times New Roman"/>
        <charset val="134"/>
      </rPr>
      <t xml:space="preserve">  </t>
    </r>
    <r>
      <rPr>
        <b/>
        <sz val="11"/>
        <rFont val="宋体"/>
        <charset val="134"/>
      </rPr>
      <t>其他国有资本经营预算支出</t>
    </r>
    <r>
      <rPr>
        <b/>
        <sz val="11"/>
        <rFont val="Times New Roman"/>
        <charset val="134"/>
      </rPr>
      <t>(</t>
    </r>
    <r>
      <rPr>
        <b/>
        <sz val="11"/>
        <rFont val="宋体"/>
        <charset val="134"/>
      </rPr>
      <t>款</t>
    </r>
    <r>
      <rPr>
        <b/>
        <sz val="11"/>
        <rFont val="Times New Roman"/>
        <charset val="134"/>
      </rPr>
      <t>)</t>
    </r>
  </si>
  <si>
    <r>
      <rPr>
        <sz val="11"/>
        <rFont val="Times New Roman"/>
        <charset val="134"/>
      </rPr>
      <t xml:space="preserve">    </t>
    </r>
    <r>
      <rPr>
        <sz val="11"/>
        <rFont val="宋体"/>
        <charset val="134"/>
      </rPr>
      <t>其他国有资本经营预算支出</t>
    </r>
    <r>
      <rPr>
        <sz val="11"/>
        <rFont val="Times New Roman"/>
        <charset val="134"/>
      </rPr>
      <t>(</t>
    </r>
    <r>
      <rPr>
        <sz val="11"/>
        <rFont val="宋体"/>
        <charset val="134"/>
      </rPr>
      <t>项</t>
    </r>
    <r>
      <rPr>
        <sz val="11"/>
        <rFont val="Times New Roman"/>
        <charset val="134"/>
      </rPr>
      <t>)</t>
    </r>
  </si>
  <si>
    <t>国有资本经营预算收入</t>
  </si>
  <si>
    <t>国有资本经营预算支出</t>
  </si>
  <si>
    <t>转移性收入</t>
  </si>
  <si>
    <t>转移性支出</t>
  </si>
  <si>
    <t>国有资本经营预算调出资金</t>
  </si>
  <si>
    <t>国有资本经营预算上年结余</t>
  </si>
  <si>
    <t>国有资本经营预算年终结余</t>
  </si>
  <si>
    <t>收入合计</t>
  </si>
  <si>
    <t>支出总计</t>
  </si>
  <si>
    <r>
      <rPr>
        <b/>
        <sz val="16"/>
        <color theme="1"/>
        <rFont val="Times New Roman"/>
        <charset val="134"/>
      </rPr>
      <t>2025</t>
    </r>
    <r>
      <rPr>
        <b/>
        <sz val="16"/>
        <color theme="1"/>
        <rFont val="宋体"/>
        <charset val="134"/>
      </rPr>
      <t>年攀枝花钒钛高新区本级国有资本经营预算收支执行表</t>
    </r>
  </si>
  <si>
    <r>
      <rPr>
        <b/>
        <sz val="16"/>
        <color theme="1"/>
        <rFont val="Times New Roman"/>
        <charset val="134"/>
      </rPr>
      <t>2026</t>
    </r>
    <r>
      <rPr>
        <b/>
        <sz val="16"/>
        <color theme="1"/>
        <rFont val="宋体"/>
        <charset val="134"/>
      </rPr>
      <t>年攀枝花钒钛高新区国有资本经营预算收支预算表</t>
    </r>
  </si>
  <si>
    <r>
      <rPr>
        <b/>
        <sz val="16"/>
        <color theme="1"/>
        <rFont val="Times New Roman"/>
        <charset val="134"/>
      </rPr>
      <t>2026</t>
    </r>
    <r>
      <rPr>
        <b/>
        <sz val="16"/>
        <color theme="1"/>
        <rFont val="宋体"/>
        <charset val="134"/>
      </rPr>
      <t>年攀枝花钒钛高新区本级国有资本经营预算收支预算表</t>
    </r>
  </si>
  <si>
    <r>
      <rPr>
        <b/>
        <sz val="16"/>
        <color theme="1"/>
        <rFont val="Times New Roman"/>
        <charset val="134"/>
      </rPr>
      <t>2025</t>
    </r>
    <r>
      <rPr>
        <b/>
        <sz val="16"/>
        <color theme="1"/>
        <rFont val="宋体"/>
        <charset val="134"/>
      </rPr>
      <t>年攀枝花钒钛高新区社会保险基金收入执行表</t>
    </r>
  </si>
  <si>
    <r>
      <rPr>
        <sz val="12"/>
        <rFont val="宋体"/>
        <charset val="134"/>
      </rPr>
      <t>单位：万元</t>
    </r>
  </si>
  <si>
    <r>
      <rPr>
        <b/>
        <sz val="12"/>
        <rFont val="宋体"/>
        <charset val="134"/>
      </rPr>
      <t>执行数</t>
    </r>
  </si>
  <si>
    <r>
      <rPr>
        <b/>
        <sz val="12"/>
        <rFont val="宋体"/>
        <charset val="134"/>
      </rPr>
      <t>简要说明</t>
    </r>
  </si>
  <si>
    <r>
      <rPr>
        <b/>
        <sz val="12"/>
        <rFont val="宋体"/>
        <charset val="134"/>
      </rPr>
      <t>企业职工基本养老保险基金收入</t>
    </r>
  </si>
  <si>
    <r>
      <rPr>
        <sz val="12"/>
        <rFont val="Times New Roman"/>
        <charset val="134"/>
      </rPr>
      <t xml:space="preserve">  </t>
    </r>
    <r>
      <rPr>
        <sz val="12"/>
        <rFont val="宋体"/>
        <charset val="134"/>
      </rPr>
      <t>企业职工基本养老保险费收入</t>
    </r>
  </si>
  <si>
    <r>
      <rPr>
        <sz val="12"/>
        <rFont val="Times New Roman"/>
        <charset val="134"/>
      </rPr>
      <t xml:space="preserve">  </t>
    </r>
    <r>
      <rPr>
        <sz val="12"/>
        <rFont val="宋体"/>
        <charset val="134"/>
      </rPr>
      <t>企业职工基本养老保险基金财政补贴收入</t>
    </r>
  </si>
  <si>
    <r>
      <rPr>
        <sz val="12"/>
        <rFont val="Times New Roman"/>
        <charset val="134"/>
      </rPr>
      <t xml:space="preserve">  </t>
    </r>
    <r>
      <rPr>
        <sz val="12"/>
        <rFont val="宋体"/>
        <charset val="134"/>
      </rPr>
      <t>企业职工基本养老保险基金利息收入</t>
    </r>
  </si>
  <si>
    <r>
      <rPr>
        <sz val="12"/>
        <rFont val="Times New Roman"/>
        <charset val="134"/>
      </rPr>
      <t xml:space="preserve">  </t>
    </r>
    <r>
      <rPr>
        <sz val="12"/>
        <rFont val="宋体"/>
        <charset val="134"/>
      </rPr>
      <t>企业职工基本养老保险基金委托投资收益</t>
    </r>
  </si>
  <si>
    <r>
      <rPr>
        <sz val="12"/>
        <rFont val="Times New Roman"/>
        <charset val="134"/>
      </rPr>
      <t xml:space="preserve">  </t>
    </r>
    <r>
      <rPr>
        <sz val="12"/>
        <rFont val="宋体"/>
        <charset val="134"/>
      </rPr>
      <t>其他企业职工基本养老保险基金收入</t>
    </r>
  </si>
  <si>
    <r>
      <rPr>
        <b/>
        <sz val="12"/>
        <rFont val="宋体"/>
        <charset val="134"/>
      </rPr>
      <t>失业保险基金收入</t>
    </r>
  </si>
  <si>
    <r>
      <rPr>
        <sz val="12"/>
        <rFont val="Times New Roman"/>
        <charset val="134"/>
      </rPr>
      <t xml:space="preserve">  </t>
    </r>
    <r>
      <rPr>
        <sz val="12"/>
        <rFont val="宋体"/>
        <charset val="134"/>
      </rPr>
      <t>失业保险费收入</t>
    </r>
  </si>
  <si>
    <r>
      <rPr>
        <sz val="12"/>
        <rFont val="Times New Roman"/>
        <charset val="134"/>
      </rPr>
      <t xml:space="preserve">  </t>
    </r>
    <r>
      <rPr>
        <sz val="12"/>
        <rFont val="宋体"/>
        <charset val="134"/>
      </rPr>
      <t>失业保险基金财政补贴收入</t>
    </r>
  </si>
  <si>
    <r>
      <rPr>
        <sz val="12"/>
        <rFont val="Times New Roman"/>
        <charset val="134"/>
      </rPr>
      <t xml:space="preserve">  </t>
    </r>
    <r>
      <rPr>
        <sz val="12"/>
        <rFont val="宋体"/>
        <charset val="134"/>
      </rPr>
      <t>失业保险基金利息收入</t>
    </r>
  </si>
  <si>
    <r>
      <rPr>
        <sz val="12"/>
        <rFont val="Times New Roman"/>
        <charset val="134"/>
      </rPr>
      <t xml:space="preserve">  </t>
    </r>
    <r>
      <rPr>
        <sz val="12"/>
        <rFont val="宋体"/>
        <charset val="134"/>
      </rPr>
      <t>失业保险基金转移收入</t>
    </r>
  </si>
  <si>
    <r>
      <rPr>
        <sz val="12"/>
        <rFont val="Times New Roman"/>
        <charset val="134"/>
      </rPr>
      <t xml:space="preserve">  </t>
    </r>
    <r>
      <rPr>
        <sz val="12"/>
        <rFont val="宋体"/>
        <charset val="134"/>
      </rPr>
      <t>其他失业保险基金收入</t>
    </r>
  </si>
  <si>
    <r>
      <rPr>
        <sz val="12"/>
        <rFont val="Times New Roman"/>
        <charset val="134"/>
      </rPr>
      <t xml:space="preserve">  </t>
    </r>
    <r>
      <rPr>
        <sz val="12"/>
        <rFont val="宋体"/>
        <charset val="134"/>
      </rPr>
      <t>失业保险基金上级补助收入</t>
    </r>
  </si>
  <si>
    <r>
      <rPr>
        <b/>
        <sz val="12"/>
        <rFont val="宋体"/>
        <charset val="134"/>
      </rPr>
      <t>城镇职工基本医疗保险基金收入</t>
    </r>
  </si>
  <si>
    <r>
      <rPr>
        <sz val="12"/>
        <rFont val="Times New Roman"/>
        <charset val="134"/>
      </rPr>
      <t xml:space="preserve">  </t>
    </r>
    <r>
      <rPr>
        <sz val="12"/>
        <rFont val="宋体"/>
        <charset val="134"/>
      </rPr>
      <t>城镇职工基本医疗保险费收入</t>
    </r>
  </si>
  <si>
    <r>
      <rPr>
        <sz val="12"/>
        <rFont val="Times New Roman"/>
        <charset val="134"/>
      </rPr>
      <t xml:space="preserve">  </t>
    </r>
    <r>
      <rPr>
        <sz val="12"/>
        <rFont val="宋体"/>
        <charset val="134"/>
      </rPr>
      <t>城镇职工基本医疗保险基金财政补贴收入</t>
    </r>
  </si>
  <si>
    <r>
      <rPr>
        <sz val="12"/>
        <rFont val="Times New Roman"/>
        <charset val="134"/>
      </rPr>
      <t xml:space="preserve">  </t>
    </r>
    <r>
      <rPr>
        <sz val="12"/>
        <rFont val="宋体"/>
        <charset val="134"/>
      </rPr>
      <t>城镇职工基本医疗保险基金利息收入</t>
    </r>
  </si>
  <si>
    <r>
      <rPr>
        <sz val="12"/>
        <rFont val="Times New Roman"/>
        <charset val="134"/>
      </rPr>
      <t xml:space="preserve">  </t>
    </r>
    <r>
      <rPr>
        <sz val="12"/>
        <rFont val="宋体"/>
        <charset val="134"/>
      </rPr>
      <t>城镇职工基本医疗保险基金转移收入</t>
    </r>
  </si>
  <si>
    <r>
      <rPr>
        <sz val="12"/>
        <rFont val="Times New Roman"/>
        <charset val="134"/>
      </rPr>
      <t xml:space="preserve">  </t>
    </r>
    <r>
      <rPr>
        <sz val="12"/>
        <rFont val="宋体"/>
        <charset val="134"/>
      </rPr>
      <t>其他城镇职工基本医疗保险基金收入</t>
    </r>
  </si>
  <si>
    <r>
      <rPr>
        <b/>
        <sz val="12"/>
        <rFont val="宋体"/>
        <charset val="134"/>
      </rPr>
      <t>工伤保险基金收入</t>
    </r>
  </si>
  <si>
    <r>
      <rPr>
        <sz val="12"/>
        <rFont val="Times New Roman"/>
        <charset val="134"/>
      </rPr>
      <t xml:space="preserve">  </t>
    </r>
    <r>
      <rPr>
        <sz val="12"/>
        <rFont val="宋体"/>
        <charset val="134"/>
      </rPr>
      <t>工伤保险费收入</t>
    </r>
  </si>
  <si>
    <r>
      <rPr>
        <sz val="12"/>
        <rFont val="Times New Roman"/>
        <charset val="134"/>
      </rPr>
      <t xml:space="preserve">  </t>
    </r>
    <r>
      <rPr>
        <sz val="12"/>
        <rFont val="宋体"/>
        <charset val="134"/>
      </rPr>
      <t>工伤保险基金财政补贴收入</t>
    </r>
  </si>
  <si>
    <r>
      <rPr>
        <sz val="12"/>
        <rFont val="Times New Roman"/>
        <charset val="134"/>
      </rPr>
      <t xml:space="preserve">  </t>
    </r>
    <r>
      <rPr>
        <sz val="12"/>
        <rFont val="宋体"/>
        <charset val="134"/>
      </rPr>
      <t>工伤保险基金利息收入</t>
    </r>
  </si>
  <si>
    <r>
      <rPr>
        <sz val="12"/>
        <rFont val="Times New Roman"/>
        <charset val="134"/>
      </rPr>
      <t xml:space="preserve">  </t>
    </r>
    <r>
      <rPr>
        <sz val="12"/>
        <rFont val="宋体"/>
        <charset val="134"/>
      </rPr>
      <t>其他工伤保险基金收入</t>
    </r>
  </si>
  <si>
    <r>
      <rPr>
        <b/>
        <sz val="12"/>
        <rFont val="宋体"/>
        <charset val="134"/>
      </rPr>
      <t>城乡居民基本养老保险基金收入</t>
    </r>
  </si>
  <si>
    <r>
      <rPr>
        <sz val="12"/>
        <rFont val="Times New Roman"/>
        <charset val="134"/>
      </rPr>
      <t xml:space="preserve">  </t>
    </r>
    <r>
      <rPr>
        <sz val="12"/>
        <rFont val="宋体"/>
        <charset val="134"/>
      </rPr>
      <t>城乡居民基本养老保险基金缴费收入</t>
    </r>
  </si>
  <si>
    <r>
      <rPr>
        <sz val="12"/>
        <rFont val="Times New Roman"/>
        <charset val="134"/>
      </rPr>
      <t xml:space="preserve">  </t>
    </r>
    <r>
      <rPr>
        <sz val="12"/>
        <rFont val="宋体"/>
        <charset val="134"/>
      </rPr>
      <t>城乡居民基本养老保险基金财政补贴收入</t>
    </r>
  </si>
  <si>
    <r>
      <rPr>
        <sz val="12"/>
        <rFont val="Times New Roman"/>
        <charset val="134"/>
      </rPr>
      <t xml:space="preserve">  </t>
    </r>
    <r>
      <rPr>
        <sz val="12"/>
        <rFont val="宋体"/>
        <charset val="134"/>
      </rPr>
      <t>城乡居民基本养老保险基金利息收入</t>
    </r>
  </si>
  <si>
    <r>
      <rPr>
        <sz val="12"/>
        <rFont val="Times New Roman"/>
        <charset val="134"/>
      </rPr>
      <t xml:space="preserve">  </t>
    </r>
    <r>
      <rPr>
        <sz val="12"/>
        <rFont val="宋体"/>
        <charset val="134"/>
      </rPr>
      <t>城乡居民基本养老保险基金委托投资收益</t>
    </r>
  </si>
  <si>
    <r>
      <rPr>
        <sz val="12"/>
        <rFont val="Times New Roman"/>
        <charset val="134"/>
      </rPr>
      <t xml:space="preserve">  </t>
    </r>
    <r>
      <rPr>
        <sz val="12"/>
        <rFont val="宋体"/>
        <charset val="134"/>
      </rPr>
      <t>城乡居民基本养老保险基金集体补助收入</t>
    </r>
  </si>
  <si>
    <r>
      <rPr>
        <sz val="12"/>
        <rFont val="Times New Roman"/>
        <charset val="134"/>
      </rPr>
      <t xml:space="preserve">  </t>
    </r>
    <r>
      <rPr>
        <sz val="12"/>
        <rFont val="宋体"/>
        <charset val="134"/>
      </rPr>
      <t>城乡居民基本养老保险基金转移收入</t>
    </r>
  </si>
  <si>
    <r>
      <rPr>
        <sz val="12"/>
        <rFont val="Times New Roman"/>
        <charset val="134"/>
      </rPr>
      <t xml:space="preserve">  </t>
    </r>
    <r>
      <rPr>
        <sz val="12"/>
        <rFont val="宋体"/>
        <charset val="134"/>
      </rPr>
      <t>其他城乡居民基本养老保险基金收入</t>
    </r>
  </si>
  <si>
    <r>
      <rPr>
        <b/>
        <sz val="12"/>
        <rFont val="宋体"/>
        <charset val="134"/>
      </rPr>
      <t>机关事业单位基本养老保险基金收入</t>
    </r>
  </si>
  <si>
    <r>
      <rPr>
        <sz val="12"/>
        <rFont val="Times New Roman"/>
        <charset val="134"/>
      </rPr>
      <t xml:space="preserve">  </t>
    </r>
    <r>
      <rPr>
        <sz val="12"/>
        <rFont val="宋体"/>
        <charset val="134"/>
      </rPr>
      <t>机关事业单位基本养老保险费收入</t>
    </r>
  </si>
  <si>
    <r>
      <rPr>
        <sz val="12"/>
        <rFont val="Times New Roman"/>
        <charset val="134"/>
      </rPr>
      <t xml:space="preserve">  </t>
    </r>
    <r>
      <rPr>
        <sz val="12"/>
        <rFont val="宋体"/>
        <charset val="134"/>
      </rPr>
      <t>机关事业单位基本养老保险基金财政补助收入</t>
    </r>
  </si>
  <si>
    <r>
      <rPr>
        <sz val="12"/>
        <rFont val="Times New Roman"/>
        <charset val="134"/>
      </rPr>
      <t xml:space="preserve">  </t>
    </r>
    <r>
      <rPr>
        <sz val="12"/>
        <rFont val="宋体"/>
        <charset val="134"/>
      </rPr>
      <t>机关事业单位基本养老保险基金利息收入</t>
    </r>
  </si>
  <si>
    <r>
      <rPr>
        <sz val="12"/>
        <rFont val="Times New Roman"/>
        <charset val="134"/>
      </rPr>
      <t xml:space="preserve">  </t>
    </r>
    <r>
      <rPr>
        <sz val="12"/>
        <rFont val="宋体"/>
        <charset val="134"/>
      </rPr>
      <t>机关事业单位基本养老保险基金委托投资收益</t>
    </r>
  </si>
  <si>
    <r>
      <rPr>
        <sz val="12"/>
        <rFont val="Times New Roman"/>
        <charset val="134"/>
      </rPr>
      <t xml:space="preserve">  </t>
    </r>
    <r>
      <rPr>
        <sz val="12"/>
        <rFont val="宋体"/>
        <charset val="134"/>
      </rPr>
      <t>其他机关事业单位基本养老保险基金收入</t>
    </r>
  </si>
  <si>
    <r>
      <rPr>
        <b/>
        <sz val="12"/>
        <rFont val="宋体"/>
        <charset val="134"/>
      </rPr>
      <t>城乡居民基本医疗保险基金收入</t>
    </r>
  </si>
  <si>
    <r>
      <rPr>
        <sz val="12"/>
        <rFont val="Times New Roman"/>
        <charset val="134"/>
      </rPr>
      <t xml:space="preserve">  </t>
    </r>
    <r>
      <rPr>
        <sz val="12"/>
        <rFont val="宋体"/>
        <charset val="134"/>
      </rPr>
      <t>城乡居民基本医疗保险基金缴费收入</t>
    </r>
  </si>
  <si>
    <r>
      <rPr>
        <sz val="12"/>
        <rFont val="Times New Roman"/>
        <charset val="134"/>
      </rPr>
      <t xml:space="preserve">  </t>
    </r>
    <r>
      <rPr>
        <sz val="12"/>
        <rFont val="宋体"/>
        <charset val="134"/>
      </rPr>
      <t>城乡居民基本医疗保险基金财政补贴收入</t>
    </r>
  </si>
  <si>
    <r>
      <rPr>
        <sz val="12"/>
        <rFont val="Times New Roman"/>
        <charset val="134"/>
      </rPr>
      <t xml:space="preserve">  </t>
    </r>
    <r>
      <rPr>
        <sz val="12"/>
        <rFont val="宋体"/>
        <charset val="134"/>
      </rPr>
      <t>城乡居民基本医疗保险基金利息收入</t>
    </r>
  </si>
  <si>
    <r>
      <rPr>
        <sz val="12"/>
        <rFont val="Times New Roman"/>
        <charset val="134"/>
      </rPr>
      <t xml:space="preserve">  </t>
    </r>
    <r>
      <rPr>
        <sz val="12"/>
        <rFont val="宋体"/>
        <charset val="134"/>
      </rPr>
      <t>其他城乡居民基本医疗保险基金收入</t>
    </r>
  </si>
  <si>
    <r>
      <rPr>
        <b/>
        <sz val="12"/>
        <rFont val="宋体"/>
        <charset val="134"/>
      </rPr>
      <t>社会保险基金收入合计</t>
    </r>
  </si>
  <si>
    <r>
      <rPr>
        <b/>
        <sz val="16"/>
        <color theme="1"/>
        <rFont val="Times New Roman"/>
        <charset val="134"/>
      </rPr>
      <t>2025</t>
    </r>
    <r>
      <rPr>
        <b/>
        <sz val="16"/>
        <color theme="1"/>
        <rFont val="宋体"/>
        <charset val="134"/>
      </rPr>
      <t>年攀枝花钒钛高新区社会保险基金支出执行表</t>
    </r>
  </si>
  <si>
    <r>
      <rPr>
        <b/>
        <sz val="12"/>
        <rFont val="宋体"/>
        <charset val="134"/>
      </rPr>
      <t>企业职工基本养老保险基金支出</t>
    </r>
  </si>
  <si>
    <r>
      <rPr>
        <sz val="12"/>
        <rFont val="Times New Roman"/>
        <charset val="134"/>
      </rPr>
      <t xml:space="preserve">  </t>
    </r>
    <r>
      <rPr>
        <sz val="12"/>
        <rFont val="宋体"/>
        <charset val="134"/>
      </rPr>
      <t>基本养老金</t>
    </r>
  </si>
  <si>
    <r>
      <rPr>
        <sz val="12"/>
        <rFont val="Times New Roman"/>
        <charset val="134"/>
      </rPr>
      <t xml:space="preserve">  </t>
    </r>
    <r>
      <rPr>
        <sz val="12"/>
        <rFont val="宋体"/>
        <charset val="134"/>
      </rPr>
      <t>医疗补助金</t>
    </r>
  </si>
  <si>
    <r>
      <rPr>
        <sz val="12"/>
        <rFont val="Times New Roman"/>
        <charset val="134"/>
      </rPr>
      <t xml:space="preserve">  </t>
    </r>
    <r>
      <rPr>
        <sz val="12"/>
        <rFont val="宋体"/>
        <charset val="134"/>
      </rPr>
      <t>丧葬抚恤补助</t>
    </r>
  </si>
  <si>
    <r>
      <rPr>
        <sz val="12"/>
        <rFont val="Times New Roman"/>
        <charset val="134"/>
      </rPr>
      <t xml:space="preserve">  </t>
    </r>
    <r>
      <rPr>
        <sz val="12"/>
        <rFont val="宋体"/>
        <charset val="134"/>
      </rPr>
      <t>转移支出</t>
    </r>
  </si>
  <si>
    <r>
      <rPr>
        <sz val="12"/>
        <rFont val="Times New Roman"/>
        <charset val="134"/>
      </rPr>
      <t xml:space="preserve">  </t>
    </r>
    <r>
      <rPr>
        <sz val="12"/>
        <rFont val="宋体"/>
        <charset val="134"/>
      </rPr>
      <t>其他企业职工基本养老保险基金支出</t>
    </r>
  </si>
  <si>
    <r>
      <rPr>
        <sz val="12"/>
        <rFont val="Times New Roman"/>
        <charset val="134"/>
      </rPr>
      <t xml:space="preserve">  </t>
    </r>
    <r>
      <rPr>
        <sz val="12"/>
        <rFont val="宋体"/>
        <charset val="134"/>
      </rPr>
      <t>企业职工基本养老保险上解上级支出</t>
    </r>
  </si>
  <si>
    <r>
      <rPr>
        <b/>
        <sz val="12"/>
        <rFont val="宋体"/>
        <charset val="134"/>
      </rPr>
      <t>失业保险基金支出</t>
    </r>
  </si>
  <si>
    <r>
      <rPr>
        <sz val="12"/>
        <rFont val="Times New Roman"/>
        <charset val="134"/>
      </rPr>
      <t xml:space="preserve">  </t>
    </r>
    <r>
      <rPr>
        <sz val="12"/>
        <rFont val="宋体"/>
        <charset val="134"/>
      </rPr>
      <t>失业保险金</t>
    </r>
  </si>
  <si>
    <r>
      <rPr>
        <sz val="12"/>
        <rFont val="Times New Roman"/>
        <charset val="134"/>
      </rPr>
      <t xml:space="preserve">  </t>
    </r>
    <r>
      <rPr>
        <sz val="12"/>
        <rFont val="宋体"/>
        <charset val="134"/>
      </rPr>
      <t>医疗保险费</t>
    </r>
  </si>
  <si>
    <r>
      <rPr>
        <sz val="12"/>
        <rFont val="Times New Roman"/>
        <charset val="134"/>
      </rPr>
      <t xml:space="preserve">  </t>
    </r>
    <r>
      <rPr>
        <sz val="12"/>
        <rFont val="宋体"/>
        <charset val="134"/>
      </rPr>
      <t>职业培训和职业介绍补贴</t>
    </r>
  </si>
  <si>
    <r>
      <rPr>
        <sz val="12"/>
        <rFont val="Times New Roman"/>
        <charset val="134"/>
      </rPr>
      <t xml:space="preserve">  </t>
    </r>
    <r>
      <rPr>
        <sz val="12"/>
        <rFont val="宋体"/>
        <charset val="134"/>
      </rPr>
      <t>其他费用支出</t>
    </r>
  </si>
  <si>
    <r>
      <rPr>
        <sz val="12"/>
        <rFont val="Times New Roman"/>
        <charset val="134"/>
      </rPr>
      <t xml:space="preserve">  </t>
    </r>
    <r>
      <rPr>
        <sz val="12"/>
        <rFont val="宋体"/>
        <charset val="134"/>
      </rPr>
      <t>技能提升补贴支出</t>
    </r>
  </si>
  <si>
    <r>
      <rPr>
        <sz val="12"/>
        <rFont val="Times New Roman"/>
        <charset val="134"/>
      </rPr>
      <t xml:space="preserve">  </t>
    </r>
    <r>
      <rPr>
        <sz val="12"/>
        <rFont val="宋体"/>
        <charset val="134"/>
      </rPr>
      <t>稳岗补贴支出</t>
    </r>
  </si>
  <si>
    <r>
      <rPr>
        <sz val="12"/>
        <rFont val="Times New Roman"/>
        <charset val="134"/>
      </rPr>
      <t xml:space="preserve">  </t>
    </r>
    <r>
      <rPr>
        <sz val="12"/>
        <rFont val="宋体"/>
        <charset val="134"/>
      </rPr>
      <t>其他失业保险基金支出</t>
    </r>
  </si>
  <si>
    <r>
      <rPr>
        <sz val="12"/>
        <rFont val="Times New Roman"/>
        <charset val="134"/>
      </rPr>
      <t xml:space="preserve">  </t>
    </r>
    <r>
      <rPr>
        <sz val="12"/>
        <rFont val="宋体"/>
        <charset val="134"/>
      </rPr>
      <t>失业保险基金上解上级支出</t>
    </r>
  </si>
  <si>
    <r>
      <rPr>
        <b/>
        <sz val="12"/>
        <rFont val="宋体"/>
        <charset val="134"/>
      </rPr>
      <t>城镇职工基本医疗保险基金支出</t>
    </r>
  </si>
  <si>
    <r>
      <rPr>
        <sz val="12"/>
        <rFont val="Times New Roman"/>
        <charset val="134"/>
      </rPr>
      <t xml:space="preserve">  </t>
    </r>
    <r>
      <rPr>
        <sz val="12"/>
        <rFont val="宋体"/>
        <charset val="134"/>
      </rPr>
      <t>城镇职工基本医疗保险统筹基金待遇支出</t>
    </r>
  </si>
  <si>
    <r>
      <rPr>
        <sz val="12"/>
        <rFont val="Times New Roman"/>
        <charset val="134"/>
      </rPr>
      <t xml:space="preserve">  </t>
    </r>
    <r>
      <rPr>
        <sz val="12"/>
        <rFont val="宋体"/>
        <charset val="134"/>
      </rPr>
      <t>城镇职工基本医疗保险个人账户基金待遇支出</t>
    </r>
  </si>
  <si>
    <r>
      <rPr>
        <sz val="12"/>
        <rFont val="Times New Roman"/>
        <charset val="134"/>
      </rPr>
      <t xml:space="preserve">  </t>
    </r>
    <r>
      <rPr>
        <sz val="12"/>
        <rFont val="宋体"/>
        <charset val="134"/>
      </rPr>
      <t>其他城镇职工基本医疗保险基金支出</t>
    </r>
  </si>
  <si>
    <r>
      <rPr>
        <b/>
        <sz val="12"/>
        <rFont val="宋体"/>
        <charset val="134"/>
      </rPr>
      <t>工伤保险基金支出</t>
    </r>
  </si>
  <si>
    <r>
      <rPr>
        <sz val="12"/>
        <rFont val="Times New Roman"/>
        <charset val="134"/>
      </rPr>
      <t xml:space="preserve">  </t>
    </r>
    <r>
      <rPr>
        <sz val="12"/>
        <rFont val="宋体"/>
        <charset val="134"/>
      </rPr>
      <t>工伤保险待遇</t>
    </r>
  </si>
  <si>
    <r>
      <rPr>
        <sz val="12"/>
        <rFont val="Times New Roman"/>
        <charset val="134"/>
      </rPr>
      <t xml:space="preserve">  </t>
    </r>
    <r>
      <rPr>
        <sz val="12"/>
        <rFont val="宋体"/>
        <charset val="134"/>
      </rPr>
      <t>劳动能力鉴定支出</t>
    </r>
  </si>
  <si>
    <r>
      <rPr>
        <sz val="12"/>
        <rFont val="Times New Roman"/>
        <charset val="134"/>
      </rPr>
      <t xml:space="preserve">  </t>
    </r>
    <r>
      <rPr>
        <sz val="12"/>
        <rFont val="宋体"/>
        <charset val="134"/>
      </rPr>
      <t>工伤预防费用支出</t>
    </r>
  </si>
  <si>
    <r>
      <rPr>
        <sz val="12"/>
        <rFont val="Times New Roman"/>
        <charset val="134"/>
      </rPr>
      <t xml:space="preserve">  </t>
    </r>
    <r>
      <rPr>
        <sz val="12"/>
        <rFont val="宋体"/>
        <charset val="134"/>
      </rPr>
      <t>其他工伤保险基金支出</t>
    </r>
  </si>
  <si>
    <r>
      <rPr>
        <sz val="12"/>
        <rFont val="Times New Roman"/>
        <charset val="134"/>
      </rPr>
      <t xml:space="preserve">  </t>
    </r>
    <r>
      <rPr>
        <sz val="12"/>
        <rFont val="宋体"/>
        <charset val="134"/>
      </rPr>
      <t>上解上级支出</t>
    </r>
  </si>
  <si>
    <r>
      <rPr>
        <b/>
        <sz val="12"/>
        <rFont val="宋体"/>
        <charset val="134"/>
      </rPr>
      <t>城乡居民基本养老保险基金支出</t>
    </r>
  </si>
  <si>
    <r>
      <rPr>
        <sz val="12"/>
        <rFont val="Times New Roman"/>
        <charset val="134"/>
      </rPr>
      <t xml:space="preserve">  </t>
    </r>
    <r>
      <rPr>
        <sz val="12"/>
        <rFont val="宋体"/>
        <charset val="134"/>
      </rPr>
      <t>基础养老金支出</t>
    </r>
  </si>
  <si>
    <r>
      <rPr>
        <sz val="12"/>
        <rFont val="Times New Roman"/>
        <charset val="134"/>
      </rPr>
      <t xml:space="preserve">  </t>
    </r>
    <r>
      <rPr>
        <sz val="12"/>
        <rFont val="宋体"/>
        <charset val="134"/>
      </rPr>
      <t>个人账户养老金支出</t>
    </r>
  </si>
  <si>
    <r>
      <rPr>
        <sz val="12"/>
        <rFont val="Times New Roman"/>
        <charset val="134"/>
      </rPr>
      <t xml:space="preserve">  </t>
    </r>
    <r>
      <rPr>
        <sz val="12"/>
        <rFont val="宋体"/>
        <charset val="134"/>
      </rPr>
      <t>丧葬抚恤补助支出</t>
    </r>
  </si>
  <si>
    <r>
      <rPr>
        <sz val="12"/>
        <rFont val="Times New Roman"/>
        <charset val="134"/>
      </rPr>
      <t xml:space="preserve">  </t>
    </r>
    <r>
      <rPr>
        <sz val="12"/>
        <rFont val="宋体"/>
        <charset val="134"/>
      </rPr>
      <t>其他城乡居民基本养老保险基金支出</t>
    </r>
  </si>
  <si>
    <r>
      <rPr>
        <b/>
        <sz val="12"/>
        <rFont val="宋体"/>
        <charset val="134"/>
      </rPr>
      <t>机关事业单位基本养老保险基金支出</t>
    </r>
  </si>
  <si>
    <r>
      <rPr>
        <sz val="12"/>
        <rFont val="Times New Roman"/>
        <charset val="134"/>
      </rPr>
      <t xml:space="preserve">  </t>
    </r>
    <r>
      <rPr>
        <sz val="12"/>
        <rFont val="宋体"/>
        <charset val="134"/>
      </rPr>
      <t>基本养老金支出</t>
    </r>
  </si>
  <si>
    <r>
      <rPr>
        <sz val="12"/>
        <rFont val="Times New Roman"/>
        <charset val="134"/>
      </rPr>
      <t xml:space="preserve">  </t>
    </r>
    <r>
      <rPr>
        <sz val="12"/>
        <rFont val="宋体"/>
        <charset val="134"/>
      </rPr>
      <t>其他机关事业单位基本养老保险基金支出</t>
    </r>
  </si>
  <si>
    <r>
      <rPr>
        <b/>
        <sz val="12"/>
        <rFont val="宋体"/>
        <charset val="134"/>
      </rPr>
      <t>城乡居民基本医疗保险基金支出</t>
    </r>
  </si>
  <si>
    <r>
      <rPr>
        <sz val="12"/>
        <rFont val="Times New Roman"/>
        <charset val="134"/>
      </rPr>
      <t xml:space="preserve">  </t>
    </r>
    <r>
      <rPr>
        <sz val="12"/>
        <rFont val="宋体"/>
        <charset val="134"/>
      </rPr>
      <t>城乡居民基本医疗保险基金医疗待遇支出</t>
    </r>
  </si>
  <si>
    <r>
      <rPr>
        <sz val="12"/>
        <rFont val="Times New Roman"/>
        <charset val="134"/>
      </rPr>
      <t xml:space="preserve">  </t>
    </r>
    <r>
      <rPr>
        <sz val="12"/>
        <rFont val="宋体"/>
        <charset val="134"/>
      </rPr>
      <t>大病医疗保险支出</t>
    </r>
  </si>
  <si>
    <r>
      <rPr>
        <sz val="12"/>
        <rFont val="Times New Roman"/>
        <charset val="134"/>
      </rPr>
      <t xml:space="preserve">  </t>
    </r>
    <r>
      <rPr>
        <sz val="12"/>
        <rFont val="宋体"/>
        <charset val="134"/>
      </rPr>
      <t>其他城乡居民基本医疗保险基金支出</t>
    </r>
  </si>
  <si>
    <r>
      <rPr>
        <b/>
        <sz val="12"/>
        <rFont val="宋体"/>
        <charset val="134"/>
      </rPr>
      <t>社会保险基金支出合计</t>
    </r>
  </si>
  <si>
    <r>
      <rPr>
        <b/>
        <sz val="16"/>
        <color theme="1"/>
        <rFont val="Times New Roman"/>
        <charset val="134"/>
      </rPr>
      <t>2025</t>
    </r>
    <r>
      <rPr>
        <b/>
        <sz val="16"/>
        <color theme="1"/>
        <rFont val="宋体"/>
        <charset val="134"/>
      </rPr>
      <t>年攀枝花钒钛高新区社会保险基金预算收支平衡表</t>
    </r>
  </si>
  <si>
    <t>本级</t>
  </si>
  <si>
    <t>社会保险基金收入</t>
  </si>
  <si>
    <r>
      <rPr>
        <sz val="11"/>
        <color theme="1"/>
        <rFont val="宋体"/>
        <charset val="134"/>
      </rPr>
      <t>社会保险基金支出</t>
    </r>
  </si>
  <si>
    <r>
      <rPr>
        <sz val="11"/>
        <color theme="1"/>
        <rFont val="Times New Roman"/>
        <charset val="134"/>
      </rPr>
      <t xml:space="preserve">    </t>
    </r>
    <r>
      <rPr>
        <sz val="11"/>
        <color theme="1"/>
        <rFont val="宋体"/>
        <charset val="134"/>
      </rPr>
      <t>企业职工基本养老保险基金收入</t>
    </r>
  </si>
  <si>
    <r>
      <rPr>
        <sz val="11"/>
        <color theme="1"/>
        <rFont val="Times New Roman"/>
        <charset val="134"/>
      </rPr>
      <t xml:space="preserve">    </t>
    </r>
    <r>
      <rPr>
        <sz val="11"/>
        <color theme="1"/>
        <rFont val="宋体"/>
        <charset val="134"/>
      </rPr>
      <t>企业职工基本养老保险基金支出</t>
    </r>
  </si>
  <si>
    <r>
      <rPr>
        <sz val="11"/>
        <color theme="1"/>
        <rFont val="Times New Roman"/>
        <charset val="134"/>
      </rPr>
      <t xml:space="preserve">    </t>
    </r>
    <r>
      <rPr>
        <sz val="11"/>
        <color theme="1"/>
        <rFont val="宋体"/>
        <charset val="134"/>
      </rPr>
      <t>城乡居民基本养老保险基金收入</t>
    </r>
  </si>
  <si>
    <r>
      <rPr>
        <sz val="11"/>
        <color theme="1"/>
        <rFont val="Times New Roman"/>
        <charset val="134"/>
      </rPr>
      <t xml:space="preserve">    </t>
    </r>
    <r>
      <rPr>
        <sz val="11"/>
        <color theme="1"/>
        <rFont val="宋体"/>
        <charset val="134"/>
      </rPr>
      <t>城乡居民基本养老保险基金支出</t>
    </r>
  </si>
  <si>
    <r>
      <rPr>
        <sz val="11"/>
        <color theme="1"/>
        <rFont val="Times New Roman"/>
        <charset val="134"/>
      </rPr>
      <t xml:space="preserve">    </t>
    </r>
    <r>
      <rPr>
        <sz val="11"/>
        <color theme="1"/>
        <rFont val="宋体"/>
        <charset val="134"/>
      </rPr>
      <t>职工基本医疗保险</t>
    </r>
    <r>
      <rPr>
        <sz val="11"/>
        <color theme="1"/>
        <rFont val="Times New Roman"/>
        <charset val="134"/>
      </rPr>
      <t>(</t>
    </r>
    <r>
      <rPr>
        <sz val="11"/>
        <color theme="1"/>
        <rFont val="宋体"/>
        <charset val="134"/>
      </rPr>
      <t>含生育保险）基金收入</t>
    </r>
  </si>
  <si>
    <r>
      <rPr>
        <sz val="11"/>
        <color theme="1"/>
        <rFont val="Times New Roman"/>
        <charset val="134"/>
      </rPr>
      <t xml:space="preserve">     </t>
    </r>
    <r>
      <rPr>
        <sz val="11"/>
        <color theme="1"/>
        <rFont val="宋体"/>
        <charset val="134"/>
      </rPr>
      <t>职工基本医疗保险基金支出</t>
    </r>
  </si>
  <si>
    <r>
      <rPr>
        <sz val="11"/>
        <color theme="1"/>
        <rFont val="Times New Roman"/>
        <charset val="134"/>
      </rPr>
      <t xml:space="preserve">    </t>
    </r>
    <r>
      <rPr>
        <sz val="11"/>
        <color theme="1"/>
        <rFont val="宋体"/>
        <charset val="134"/>
      </rPr>
      <t>城乡居民基本医疗保险基金收入</t>
    </r>
  </si>
  <si>
    <r>
      <rPr>
        <sz val="11"/>
        <color theme="1"/>
        <rFont val="Times New Roman"/>
        <charset val="134"/>
      </rPr>
      <t xml:space="preserve">     </t>
    </r>
    <r>
      <rPr>
        <sz val="11"/>
        <color theme="1"/>
        <rFont val="宋体"/>
        <charset val="134"/>
      </rPr>
      <t>城乡居民基本医疗保险基金支出</t>
    </r>
  </si>
  <si>
    <r>
      <rPr>
        <sz val="11"/>
        <color theme="1"/>
        <rFont val="Times New Roman"/>
        <charset val="134"/>
      </rPr>
      <t xml:space="preserve">    </t>
    </r>
    <r>
      <rPr>
        <sz val="11"/>
        <color theme="1"/>
        <rFont val="宋体"/>
        <charset val="134"/>
      </rPr>
      <t>工伤保险基金收入</t>
    </r>
  </si>
  <si>
    <r>
      <rPr>
        <sz val="11"/>
        <color theme="1"/>
        <rFont val="Times New Roman"/>
        <charset val="134"/>
      </rPr>
      <t xml:space="preserve">    </t>
    </r>
    <r>
      <rPr>
        <sz val="11"/>
        <color theme="1"/>
        <rFont val="宋体"/>
        <charset val="134"/>
      </rPr>
      <t>工伤保险基金支出</t>
    </r>
  </si>
  <si>
    <r>
      <rPr>
        <sz val="11"/>
        <color theme="1"/>
        <rFont val="Times New Roman"/>
        <charset val="134"/>
      </rPr>
      <t xml:space="preserve">    </t>
    </r>
    <r>
      <rPr>
        <sz val="11"/>
        <color theme="1"/>
        <rFont val="宋体"/>
        <charset val="134"/>
      </rPr>
      <t>失业保险基金收入</t>
    </r>
  </si>
  <si>
    <r>
      <rPr>
        <sz val="11"/>
        <color theme="1"/>
        <rFont val="Times New Roman"/>
        <charset val="134"/>
      </rPr>
      <t xml:space="preserve">    </t>
    </r>
    <r>
      <rPr>
        <sz val="11"/>
        <color theme="1"/>
        <rFont val="宋体"/>
        <charset val="134"/>
      </rPr>
      <t>失业保险基金支出</t>
    </r>
  </si>
  <si>
    <r>
      <rPr>
        <sz val="11"/>
        <color theme="1"/>
        <rFont val="宋体"/>
        <charset val="134"/>
      </rPr>
      <t>上年结余收入</t>
    </r>
  </si>
  <si>
    <r>
      <rPr>
        <sz val="11"/>
        <color theme="1"/>
        <rFont val="宋体"/>
        <charset val="134"/>
      </rPr>
      <t>年终结余</t>
    </r>
  </si>
  <si>
    <r>
      <rPr>
        <b/>
        <sz val="11"/>
        <color theme="1"/>
        <rFont val="宋体"/>
        <charset val="134"/>
      </rPr>
      <t>社会保险基金总收入</t>
    </r>
  </si>
  <si>
    <r>
      <rPr>
        <b/>
        <sz val="11"/>
        <color theme="1"/>
        <rFont val="宋体"/>
        <charset val="134"/>
      </rPr>
      <t>社会保险基金总支出</t>
    </r>
  </si>
  <si>
    <r>
      <rPr>
        <b/>
        <sz val="16"/>
        <color theme="1"/>
        <rFont val="Times New Roman"/>
        <charset val="134"/>
      </rPr>
      <t>2026</t>
    </r>
    <r>
      <rPr>
        <b/>
        <sz val="16"/>
        <color theme="1"/>
        <rFont val="宋体"/>
        <charset val="134"/>
      </rPr>
      <t>年攀枝花钒钛高新区社会保险基金收入预算表</t>
    </r>
  </si>
  <si>
    <r>
      <rPr>
        <b/>
        <sz val="16"/>
        <color theme="1"/>
        <rFont val="Times New Roman"/>
        <charset val="134"/>
      </rPr>
      <t>2026</t>
    </r>
    <r>
      <rPr>
        <b/>
        <sz val="16"/>
        <color theme="1"/>
        <rFont val="宋体"/>
        <charset val="134"/>
      </rPr>
      <t>年攀枝花钒钛高新区社会保险基金支出预算表</t>
    </r>
  </si>
  <si>
    <r>
      <rPr>
        <b/>
        <sz val="16"/>
        <color theme="1"/>
        <rFont val="Times New Roman"/>
        <charset val="134"/>
      </rPr>
      <t>2026</t>
    </r>
    <r>
      <rPr>
        <b/>
        <sz val="16"/>
        <color theme="1"/>
        <rFont val="宋体"/>
        <charset val="134"/>
      </rPr>
      <t>年攀枝花钒钛高新区社会保险基金预算收支平衡表</t>
    </r>
  </si>
  <si>
    <r>
      <rPr>
        <b/>
        <sz val="16"/>
        <color theme="1"/>
        <rFont val="Times New Roman"/>
        <charset val="134"/>
      </rPr>
      <t>2025</t>
    </r>
    <r>
      <rPr>
        <b/>
        <sz val="16"/>
        <color theme="1"/>
        <rFont val="宋体"/>
        <charset val="134"/>
      </rPr>
      <t>年攀枝花钒钛高新区地方政府一般债务余额情况表</t>
    </r>
  </si>
  <si>
    <r>
      <rPr>
        <b/>
        <sz val="11"/>
        <color theme="1"/>
        <rFont val="宋体"/>
        <charset val="134"/>
      </rPr>
      <t>一般债务</t>
    </r>
  </si>
  <si>
    <r>
      <rPr>
        <b/>
        <sz val="11"/>
        <color theme="1"/>
        <rFont val="宋体"/>
        <charset val="134"/>
      </rPr>
      <t>合计</t>
    </r>
  </si>
  <si>
    <r>
      <rPr>
        <b/>
        <sz val="11"/>
        <color theme="1"/>
        <rFont val="宋体"/>
        <charset val="134"/>
      </rPr>
      <t>一般债券</t>
    </r>
  </si>
  <si>
    <r>
      <rPr>
        <b/>
        <sz val="11"/>
        <color theme="1"/>
        <rFont val="宋体"/>
        <charset val="134"/>
      </rPr>
      <t>非债券
形式债务</t>
    </r>
  </si>
  <si>
    <r>
      <rPr>
        <sz val="11"/>
        <color theme="1"/>
        <rFont val="宋体"/>
        <charset val="134"/>
      </rPr>
      <t>一、</t>
    </r>
    <r>
      <rPr>
        <sz val="11"/>
        <color theme="1"/>
        <rFont val="Times New Roman"/>
        <charset val="134"/>
      </rPr>
      <t>2024</t>
    </r>
    <r>
      <rPr>
        <sz val="11"/>
        <color theme="1"/>
        <rFont val="宋体"/>
        <charset val="134"/>
      </rPr>
      <t>年末余额</t>
    </r>
  </si>
  <si>
    <r>
      <rPr>
        <sz val="11"/>
        <color theme="1"/>
        <rFont val="宋体"/>
        <charset val="134"/>
      </rPr>
      <t>二、</t>
    </r>
    <r>
      <rPr>
        <sz val="11"/>
        <color theme="1"/>
        <rFont val="Times New Roman"/>
        <charset val="134"/>
      </rPr>
      <t>2025</t>
    </r>
    <r>
      <rPr>
        <sz val="11"/>
        <color theme="1"/>
        <rFont val="宋体"/>
        <charset val="134"/>
      </rPr>
      <t>年新增额</t>
    </r>
  </si>
  <si>
    <r>
      <rPr>
        <sz val="11"/>
        <color theme="1"/>
        <rFont val="宋体"/>
        <charset val="134"/>
      </rPr>
      <t>三、</t>
    </r>
    <r>
      <rPr>
        <sz val="11"/>
        <color theme="1"/>
        <rFont val="Times New Roman"/>
        <charset val="134"/>
      </rPr>
      <t>2025</t>
    </r>
    <r>
      <rPr>
        <sz val="11"/>
        <color theme="1"/>
        <rFont val="宋体"/>
        <charset val="134"/>
      </rPr>
      <t>年或有债务转化额</t>
    </r>
  </si>
  <si>
    <r>
      <rPr>
        <sz val="11"/>
        <color theme="1"/>
        <rFont val="宋体"/>
        <charset val="134"/>
      </rPr>
      <t>四、</t>
    </r>
    <r>
      <rPr>
        <sz val="11"/>
        <color theme="1"/>
        <rFont val="Times New Roman"/>
        <charset val="134"/>
      </rPr>
      <t>2025</t>
    </r>
    <r>
      <rPr>
        <sz val="11"/>
        <color theme="1"/>
        <rFont val="宋体"/>
        <charset val="134"/>
      </rPr>
      <t>年偿还额</t>
    </r>
  </si>
  <si>
    <r>
      <rPr>
        <sz val="11"/>
        <color theme="1"/>
        <rFont val="宋体"/>
        <charset val="134"/>
      </rPr>
      <t>五、</t>
    </r>
    <r>
      <rPr>
        <sz val="11"/>
        <color theme="1"/>
        <rFont val="Times New Roman"/>
        <charset val="134"/>
      </rPr>
      <t>2025</t>
    </r>
    <r>
      <rPr>
        <sz val="11"/>
        <color theme="1"/>
        <rFont val="宋体"/>
        <charset val="134"/>
      </rPr>
      <t>年末余额</t>
    </r>
  </si>
  <si>
    <r>
      <rPr>
        <b/>
        <sz val="16"/>
        <color theme="1"/>
        <rFont val="Times New Roman"/>
        <charset val="134"/>
      </rPr>
      <t>2025</t>
    </r>
    <r>
      <rPr>
        <b/>
        <sz val="16"/>
        <color theme="1"/>
        <rFont val="宋体"/>
        <charset val="134"/>
      </rPr>
      <t>年攀枝花钒钛高新区地方政府一般债务分地区情况表</t>
    </r>
  </si>
  <si>
    <r>
      <rPr>
        <sz val="12"/>
        <color theme="1"/>
        <rFont val="宋体"/>
        <charset val="134"/>
      </rPr>
      <t>单位：万元</t>
    </r>
  </si>
  <si>
    <r>
      <rPr>
        <b/>
        <sz val="12"/>
        <color theme="1"/>
        <rFont val="宋体"/>
        <charset val="134"/>
      </rPr>
      <t>地</t>
    </r>
    <r>
      <rPr>
        <b/>
        <sz val="12"/>
        <color theme="1"/>
        <rFont val="宋体"/>
        <charset val="134"/>
      </rPr>
      <t>区</t>
    </r>
  </si>
  <si>
    <r>
      <rPr>
        <b/>
        <sz val="12"/>
        <color theme="1"/>
        <rFont val="宋体"/>
        <charset val="134"/>
      </rPr>
      <t>债务限额</t>
    </r>
  </si>
  <si>
    <r>
      <rPr>
        <b/>
        <sz val="12"/>
        <color theme="1"/>
        <rFont val="宋体"/>
        <charset val="134"/>
      </rPr>
      <t>债务余额</t>
    </r>
  </si>
  <si>
    <t>钒钛高新区</t>
  </si>
  <si>
    <r>
      <rPr>
        <b/>
        <sz val="12"/>
        <color theme="1"/>
        <rFont val="宋体"/>
        <charset val="134"/>
      </rPr>
      <t>合</t>
    </r>
    <r>
      <rPr>
        <b/>
        <sz val="12"/>
        <color theme="1"/>
        <rFont val="宋体"/>
        <charset val="134"/>
      </rPr>
      <t>计</t>
    </r>
  </si>
  <si>
    <r>
      <rPr>
        <b/>
        <sz val="16"/>
        <color theme="1"/>
        <rFont val="Times New Roman"/>
        <charset val="134"/>
      </rPr>
      <t>2025</t>
    </r>
    <r>
      <rPr>
        <b/>
        <sz val="16"/>
        <color theme="1"/>
        <rFont val="宋体"/>
        <charset val="134"/>
      </rPr>
      <t>年攀枝花钒钛高新区地方政府专项债务余额情况表</t>
    </r>
  </si>
  <si>
    <r>
      <rPr>
        <b/>
        <sz val="11"/>
        <color theme="1"/>
        <rFont val="宋体"/>
        <charset val="134"/>
      </rPr>
      <t>专项债务</t>
    </r>
  </si>
  <si>
    <r>
      <rPr>
        <b/>
        <sz val="11"/>
        <color theme="1"/>
        <rFont val="宋体"/>
        <charset val="134"/>
      </rPr>
      <t>专项债券</t>
    </r>
  </si>
  <si>
    <r>
      <rPr>
        <sz val="11"/>
        <color theme="1"/>
        <rFont val="宋体"/>
        <charset val="134"/>
      </rPr>
      <t>说明：本表反映的举借额和偿还额均包含再融资债券</t>
    </r>
  </si>
  <si>
    <r>
      <rPr>
        <b/>
        <sz val="16"/>
        <color theme="1"/>
        <rFont val="Times New Roman"/>
        <charset val="134"/>
      </rPr>
      <t>2025</t>
    </r>
    <r>
      <rPr>
        <b/>
        <sz val="16"/>
        <color theme="1"/>
        <rFont val="宋体"/>
        <charset val="134"/>
      </rPr>
      <t>年攀枝花钒钛高新区地方政府专项债务分地区情况表</t>
    </r>
  </si>
  <si>
    <t>地区</t>
  </si>
  <si>
    <r>
      <rPr>
        <b/>
        <sz val="16"/>
        <color theme="1"/>
        <rFont val="Times New Roman"/>
        <charset val="134"/>
      </rPr>
      <t>2025</t>
    </r>
    <r>
      <rPr>
        <b/>
        <sz val="16"/>
        <color theme="1"/>
        <rFont val="宋体"/>
        <charset val="134"/>
      </rPr>
      <t>年攀枝花钒钛高新区地方政府性债务余额情况汇总表</t>
    </r>
  </si>
  <si>
    <r>
      <rPr>
        <b/>
        <sz val="11"/>
        <color theme="1"/>
        <rFont val="宋体"/>
        <charset val="134"/>
      </rPr>
      <t>政府债务</t>
    </r>
  </si>
  <si>
    <r>
      <rPr>
        <b/>
        <sz val="11"/>
        <color theme="1"/>
        <rFont val="宋体"/>
        <charset val="134"/>
      </rPr>
      <t>或有债务</t>
    </r>
  </si>
  <si>
    <r>
      <rPr>
        <b/>
        <sz val="16"/>
        <color theme="1"/>
        <rFont val="Times New Roman"/>
        <charset val="134"/>
      </rPr>
      <t>2025</t>
    </r>
    <r>
      <rPr>
        <b/>
        <sz val="16"/>
        <color theme="1"/>
        <rFont val="宋体"/>
        <charset val="134"/>
      </rPr>
      <t>年攀枝花钒钛高新区本级地方政府性债务余额情况汇总表</t>
    </r>
  </si>
  <si>
    <t>说明：本表反映的举借额和偿还额均包含再融资债券</t>
  </si>
  <si>
    <r>
      <rPr>
        <b/>
        <sz val="16"/>
        <color theme="1"/>
        <rFont val="Times New Roman"/>
        <charset val="134"/>
      </rPr>
      <t>2024</t>
    </r>
    <r>
      <rPr>
        <b/>
        <sz val="16"/>
        <color theme="1"/>
        <rFont val="宋体"/>
        <charset val="134"/>
      </rPr>
      <t>年攀枝花钒钛高新区地方政府债务分地区情况汇总表</t>
    </r>
  </si>
  <si>
    <t>债务限额</t>
  </si>
  <si>
    <t>债务余额</t>
  </si>
  <si>
    <r>
      <rPr>
        <b/>
        <sz val="16"/>
        <color theme="1"/>
        <rFont val="Times New Roman"/>
        <charset val="134"/>
      </rPr>
      <t>2024</t>
    </r>
    <r>
      <rPr>
        <b/>
        <sz val="16"/>
        <color theme="1"/>
        <rFont val="宋体"/>
        <charset val="134"/>
      </rPr>
      <t>年攀枝花钒钛高新区政府债务变动情况表</t>
    </r>
  </si>
  <si>
    <r>
      <rPr>
        <b/>
        <sz val="11"/>
        <color theme="1"/>
        <rFont val="Times New Roman"/>
        <charset val="134"/>
      </rPr>
      <t>2024</t>
    </r>
    <r>
      <rPr>
        <b/>
        <sz val="11"/>
        <color theme="1"/>
        <rFont val="宋体"/>
        <charset val="134"/>
      </rPr>
      <t>年
年末余额</t>
    </r>
  </si>
  <si>
    <r>
      <rPr>
        <b/>
        <sz val="11"/>
        <color theme="1"/>
        <rFont val="Times New Roman"/>
        <charset val="134"/>
      </rPr>
      <t>2025</t>
    </r>
    <r>
      <rPr>
        <b/>
        <sz val="11"/>
        <color theme="1"/>
        <rFont val="宋体"/>
        <charset val="134"/>
      </rPr>
      <t>年
举借情况</t>
    </r>
  </si>
  <si>
    <r>
      <rPr>
        <b/>
        <sz val="11"/>
        <color theme="1"/>
        <rFont val="Times New Roman"/>
        <charset val="134"/>
      </rPr>
      <t>2025</t>
    </r>
    <r>
      <rPr>
        <b/>
        <sz val="11"/>
        <color theme="1"/>
        <rFont val="宋体"/>
        <charset val="134"/>
      </rPr>
      <t>年
或有债务转化</t>
    </r>
  </si>
  <si>
    <r>
      <rPr>
        <b/>
        <sz val="11"/>
        <color theme="1"/>
        <rFont val="Times New Roman"/>
        <charset val="134"/>
      </rPr>
      <t>2025</t>
    </r>
    <r>
      <rPr>
        <b/>
        <sz val="11"/>
        <color theme="1"/>
        <rFont val="宋体"/>
        <charset val="134"/>
      </rPr>
      <t>年
当年偿还</t>
    </r>
  </si>
  <si>
    <r>
      <rPr>
        <b/>
        <sz val="11"/>
        <color theme="1"/>
        <rFont val="Times New Roman"/>
        <charset val="134"/>
      </rPr>
      <t>2025</t>
    </r>
    <r>
      <rPr>
        <b/>
        <sz val="11"/>
        <color theme="1"/>
        <rFont val="宋体"/>
        <charset val="134"/>
      </rPr>
      <t>年
年末余额</t>
    </r>
  </si>
  <si>
    <r>
      <rPr>
        <sz val="12"/>
        <color theme="1"/>
        <rFont val="宋体"/>
        <charset val="134"/>
      </rPr>
      <t>说明：本表反映的举借额和偿还额均包含再融资债券</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</si>
</sst>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_ * #,##0_ ;_ * \-#,##0_ ;_ * &quot;-&quot;??_ ;_ @_ "/>
    <numFmt numFmtId="178" formatCode="0_ "/>
    <numFmt numFmtId="179" formatCode="0_);[Red]\(0\)"/>
    <numFmt numFmtId="180" formatCode="#,##0.00_ "/>
    <numFmt numFmtId="181" formatCode="0.0%"/>
    <numFmt numFmtId="182" formatCode="#,##0_);[Red]\(#,##0\)"/>
    <numFmt numFmtId="183" formatCode="0.0"/>
    <numFmt numFmtId="184" formatCode="#,##0.0_ "/>
    <numFmt numFmtId="185" formatCode="0.0_ "/>
    <numFmt numFmtId="186" formatCode="0.00_ "/>
    <numFmt numFmtId="187" formatCode="_ * #,##0.0_ ;_ * \-#,##0.0_ ;_ * &quot;-&quot;??.0_ ;_ @_ "/>
    <numFmt numFmtId="188" formatCode="#,##0.0_);[Red]\(#,##0.0\)"/>
    <numFmt numFmtId="189" formatCode="0.0_);[Red]\(0.0\)"/>
  </numFmts>
  <fonts count="114">
    <font>
      <sz val="11"/>
      <color theme="1"/>
      <name val="宋体"/>
      <charset val="134"/>
      <scheme val="minor"/>
    </font>
    <font>
      <sz val="11"/>
      <color theme="1"/>
      <name val="Times New Roman"/>
      <charset val="134"/>
    </font>
    <font>
      <b/>
      <sz val="16"/>
      <color theme="1"/>
      <name val="Times New Roman"/>
      <charset val="134"/>
    </font>
    <font>
      <b/>
      <sz val="11"/>
      <color theme="1"/>
      <name val="宋体"/>
      <charset val="134"/>
    </font>
    <font>
      <b/>
      <sz val="11"/>
      <color theme="1"/>
      <name val="Times New Roman"/>
      <charset val="134"/>
    </font>
    <font>
      <sz val="11"/>
      <color theme="1"/>
      <name val="宋体"/>
      <charset val="134"/>
    </font>
    <font>
      <sz val="12"/>
      <color theme="1"/>
      <name val="Times New Roman"/>
      <charset val="134"/>
    </font>
    <font>
      <b/>
      <sz val="12"/>
      <color theme="1"/>
      <name val="宋体"/>
      <charset val="134"/>
    </font>
    <font>
      <sz val="16"/>
      <color theme="1"/>
      <name val="Times New Roman"/>
      <charset val="134"/>
    </font>
    <font>
      <b/>
      <sz val="12"/>
      <color theme="1"/>
      <name val="Times New Roman"/>
      <charset val="134"/>
    </font>
    <font>
      <sz val="12"/>
      <color theme="1"/>
      <name val="宋体"/>
      <charset val="134"/>
    </font>
    <font>
      <sz val="11"/>
      <color rgb="FFFF0000"/>
      <name val="Times New Roman"/>
      <charset val="134"/>
    </font>
    <font>
      <sz val="12"/>
      <name val="Times New Roman"/>
      <charset val="134"/>
    </font>
    <font>
      <b/>
      <sz val="12"/>
      <name val="宋体"/>
      <charset val="134"/>
    </font>
    <font>
      <b/>
      <sz val="12"/>
      <name val="Times New Roman"/>
      <charset val="134"/>
    </font>
    <font>
      <sz val="11"/>
      <name val="Times New Roman"/>
      <charset val="134"/>
    </font>
    <font>
      <sz val="10"/>
      <name val="Times New Roman"/>
      <charset val="134"/>
    </font>
    <font>
      <sz val="9"/>
      <name val="Times New Roman"/>
      <charset val="134"/>
    </font>
    <font>
      <b/>
      <sz val="11"/>
      <name val="Times New Roman"/>
      <charset val="134"/>
    </font>
    <font>
      <b/>
      <sz val="11"/>
      <name val="宋体"/>
      <charset val="134"/>
    </font>
    <font>
      <b/>
      <sz val="11"/>
      <color indexed="8"/>
      <name val="Times New Roman"/>
      <charset val="134"/>
    </font>
    <font>
      <sz val="11"/>
      <color indexed="8"/>
      <name val="Times New Roman"/>
      <charset val="134"/>
    </font>
    <font>
      <sz val="17"/>
      <color indexed="8"/>
      <name val="小标宋"/>
      <charset val="134"/>
    </font>
    <font>
      <b/>
      <sz val="12"/>
      <color indexed="8"/>
      <name val="宋体"/>
      <charset val="134"/>
    </font>
    <font>
      <b/>
      <sz val="10"/>
      <name val="Times New Roman"/>
      <charset val="134"/>
    </font>
    <font>
      <sz val="11"/>
      <color indexed="8"/>
      <name val="宋体"/>
      <charset val="134"/>
    </font>
    <font>
      <sz val="11"/>
      <color rgb="FF000000"/>
      <name val="宋体"/>
      <charset val="134"/>
    </font>
    <font>
      <b/>
      <sz val="18"/>
      <name val="Times New Roman"/>
      <charset val="134"/>
    </font>
    <font>
      <sz val="11"/>
      <name val="仿宋_GB2312"/>
      <charset val="134"/>
    </font>
    <font>
      <b/>
      <sz val="11"/>
      <color indexed="8"/>
      <name val="宋体"/>
      <charset val="134"/>
    </font>
    <font>
      <sz val="11"/>
      <name val="方正仿宋_GBK"/>
      <charset val="134"/>
    </font>
    <font>
      <b/>
      <sz val="11"/>
      <name val="方正仿宋_GBK"/>
      <charset val="134"/>
    </font>
    <font>
      <b/>
      <sz val="18"/>
      <color theme="1"/>
      <name val="Times New Roman"/>
      <charset val="134"/>
    </font>
    <font>
      <sz val="11"/>
      <color indexed="8"/>
      <name val="方正仿宋_GBK"/>
      <charset val="134"/>
    </font>
    <font>
      <b/>
      <sz val="11"/>
      <color indexed="8"/>
      <name val="方正仿宋_GBK"/>
      <charset val="134"/>
    </font>
    <font>
      <b/>
      <sz val="11"/>
      <color theme="1"/>
      <name val="宋体"/>
      <charset val="134"/>
      <scheme val="minor"/>
    </font>
    <font>
      <sz val="10"/>
      <name val="宋体"/>
      <charset val="134"/>
    </font>
    <font>
      <sz val="11"/>
      <name val="宋体"/>
      <charset val="134"/>
    </font>
    <font>
      <b/>
      <sz val="11"/>
      <name val="宋体"/>
      <charset val="134"/>
      <scheme val="minor"/>
    </font>
    <font>
      <sz val="11"/>
      <color rgb="FFFF0000"/>
      <name val="宋体"/>
      <charset val="134"/>
      <scheme val="minor"/>
    </font>
    <font>
      <sz val="11"/>
      <name val="宋体"/>
      <charset val="134"/>
      <scheme val="minor"/>
    </font>
    <font>
      <sz val="11"/>
      <color theme="1"/>
      <name val="方正仿宋_GBK"/>
      <charset val="134"/>
    </font>
    <font>
      <b/>
      <sz val="11"/>
      <color theme="1"/>
      <name val="方正仿宋_GBK"/>
      <charset val="134"/>
    </font>
    <font>
      <sz val="12"/>
      <color indexed="8"/>
      <name val="方正黑体简体"/>
      <charset val="134"/>
    </font>
    <font>
      <sz val="20"/>
      <color indexed="8"/>
      <name val="方正小标宋简体"/>
      <charset val="134"/>
    </font>
    <font>
      <sz val="12"/>
      <color indexed="8"/>
      <name val="宋体"/>
      <charset val="134"/>
    </font>
    <font>
      <b/>
      <sz val="12"/>
      <color indexed="8"/>
      <name val="方正黑体简体"/>
      <charset val="134"/>
    </font>
    <font>
      <sz val="14"/>
      <color theme="1"/>
      <name val="宋体"/>
      <charset val="134"/>
      <scheme val="minor"/>
    </font>
    <font>
      <b/>
      <sz val="11"/>
      <color indexed="8"/>
      <name val="宋体"/>
      <charset val="134"/>
      <scheme val="minor"/>
    </font>
    <font>
      <sz val="11"/>
      <color indexed="8"/>
      <name val="宋体"/>
      <charset val="134"/>
      <scheme val="minor"/>
    </font>
    <font>
      <sz val="9"/>
      <color indexed="8"/>
      <name val="宋体"/>
      <charset val="134"/>
      <scheme val="minor"/>
    </font>
    <font>
      <sz val="10"/>
      <color indexed="8"/>
      <name val="Times New Roman"/>
      <charset val="134"/>
    </font>
    <font>
      <b/>
      <sz val="10"/>
      <color indexed="8"/>
      <name val="Times New Roman"/>
      <charset val="134"/>
    </font>
    <font>
      <b/>
      <sz val="10"/>
      <color indexed="8"/>
      <name val="宋体"/>
      <charset val="134"/>
    </font>
    <font>
      <sz val="12"/>
      <color indexed="8"/>
      <name val="Times New Roman"/>
      <charset val="134"/>
    </font>
    <font>
      <sz val="12"/>
      <name val="宋体"/>
      <charset val="134"/>
    </font>
    <font>
      <b/>
      <sz val="16"/>
      <name val="Times New Roman"/>
      <charset val="134"/>
    </font>
    <font>
      <b/>
      <sz val="11"/>
      <name val="仿宋_GB2312"/>
      <charset val="134"/>
    </font>
    <font>
      <sz val="10"/>
      <name val="宋体"/>
      <charset val="134"/>
      <scheme val="minor"/>
    </font>
    <font>
      <b/>
      <sz val="10"/>
      <name val="宋体"/>
      <charset val="134"/>
    </font>
    <font>
      <b/>
      <sz val="10"/>
      <name val="宋体"/>
      <charset val="134"/>
      <scheme val="minor"/>
    </font>
    <font>
      <b/>
      <sz val="18"/>
      <name val="宋体"/>
      <charset val="134"/>
    </font>
    <font>
      <sz val="9"/>
      <color indexed="8"/>
      <name val="Times New Roman"/>
      <charset val="134"/>
    </font>
    <font>
      <sz val="12"/>
      <color theme="1"/>
      <name val="宋体"/>
      <charset val="134"/>
      <scheme val="minor"/>
    </font>
    <font>
      <sz val="10"/>
      <color theme="1"/>
      <name val="宋体"/>
      <charset val="134"/>
      <scheme val="minor"/>
    </font>
    <font>
      <b/>
      <sz val="10"/>
      <color theme="1"/>
      <name val="宋体"/>
      <charset val="134"/>
      <scheme val="minor"/>
    </font>
    <font>
      <b/>
      <sz val="18"/>
      <color indexed="8"/>
      <name val="宋体"/>
      <charset val="134"/>
    </font>
    <font>
      <b/>
      <sz val="10"/>
      <color rgb="FFFF0000"/>
      <name val="宋体"/>
      <charset val="134"/>
    </font>
    <font>
      <sz val="22"/>
      <name val="FZXBSJW--GB1-0"/>
      <charset val="134"/>
    </font>
    <font>
      <sz val="16"/>
      <name val="FangSong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0"/>
      <color indexed="8"/>
      <name val="Arial"/>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9"/>
      <name val="宋体"/>
      <charset val="134"/>
    </font>
    <font>
      <sz val="9"/>
      <color indexed="8"/>
      <name val="宋体"/>
      <charset val="134"/>
    </font>
    <font>
      <sz val="11"/>
      <color indexed="17"/>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0"/>
      <name val="Arial"/>
      <charset val="134"/>
    </font>
    <font>
      <sz val="11"/>
      <color indexed="60"/>
      <name val="宋体"/>
      <charset val="134"/>
    </font>
    <font>
      <b/>
      <sz val="11"/>
      <color indexed="63"/>
      <name val="宋体"/>
      <charset val="134"/>
    </font>
    <font>
      <sz val="11"/>
      <color indexed="62"/>
      <name val="宋体"/>
      <charset val="134"/>
    </font>
    <font>
      <b/>
      <sz val="18"/>
      <color rgb="FF000000"/>
      <name val="宋体"/>
      <charset val="134"/>
    </font>
    <font>
      <b/>
      <sz val="16"/>
      <color theme="1"/>
      <name val="宋体"/>
      <charset val="134"/>
    </font>
    <font>
      <sz val="11"/>
      <color theme="1"/>
      <name val="仿宋_GB2312"/>
      <charset val="134"/>
    </font>
    <font>
      <sz val="22"/>
      <name val="宋体"/>
      <charset val="134"/>
    </font>
    <font>
      <b/>
      <sz val="16"/>
      <name val="宋体"/>
      <charset val="134"/>
    </font>
    <font>
      <sz val="10"/>
      <color indexed="8"/>
      <name val="宋体"/>
      <charset val="134"/>
    </font>
  </fonts>
  <fills count="5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3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indexed="8"/>
      </left>
      <right/>
      <top style="thin">
        <color indexed="8"/>
      </top>
      <bottom style="thin">
        <color indexed="8"/>
      </bottom>
      <diagonal/>
    </border>
    <border>
      <left style="thin">
        <color auto="1"/>
      </left>
      <right style="thin">
        <color indexed="0"/>
      </right>
      <top style="thin">
        <color auto="1"/>
      </top>
      <bottom style="thin">
        <color auto="1"/>
      </bottom>
      <diagonal/>
    </border>
    <border>
      <left style="thin">
        <color indexed="8"/>
      </left>
      <right/>
      <top style="thin">
        <color indexed="8"/>
      </top>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65">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0" fillId="4" borderId="16" applyNumberFormat="0" applyFont="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17" applyNumberFormat="0" applyFill="0" applyAlignment="0" applyProtection="0">
      <alignment vertical="center"/>
    </xf>
    <xf numFmtId="0" fontId="76" fillId="0" borderId="17" applyNumberFormat="0" applyFill="0" applyAlignment="0" applyProtection="0">
      <alignment vertical="center"/>
    </xf>
    <xf numFmtId="0" fontId="77" fillId="0" borderId="18" applyNumberFormat="0" applyFill="0" applyAlignment="0" applyProtection="0">
      <alignment vertical="center"/>
    </xf>
    <xf numFmtId="0" fontId="77" fillId="0" borderId="0" applyNumberFormat="0" applyFill="0" applyBorder="0" applyAlignment="0" applyProtection="0">
      <alignment vertical="center"/>
    </xf>
    <xf numFmtId="0" fontId="78" fillId="5" borderId="19" applyNumberFormat="0" applyAlignment="0" applyProtection="0">
      <alignment vertical="center"/>
    </xf>
    <xf numFmtId="0" fontId="79" fillId="6" borderId="20" applyNumberFormat="0" applyAlignment="0" applyProtection="0">
      <alignment vertical="center"/>
    </xf>
    <xf numFmtId="0" fontId="80" fillId="6" borderId="19" applyNumberFormat="0" applyAlignment="0" applyProtection="0">
      <alignment vertical="center"/>
    </xf>
    <xf numFmtId="0" fontId="81" fillId="7" borderId="21" applyNumberFormat="0" applyAlignment="0" applyProtection="0">
      <alignment vertical="center"/>
    </xf>
    <xf numFmtId="0" fontId="82" fillId="0" borderId="22" applyNumberFormat="0" applyFill="0" applyAlignment="0" applyProtection="0">
      <alignment vertical="center"/>
    </xf>
    <xf numFmtId="0" fontId="83" fillId="0" borderId="23" applyNumberFormat="0" applyFill="0" applyAlignment="0" applyProtection="0">
      <alignment vertical="center"/>
    </xf>
    <xf numFmtId="0" fontId="84" fillId="8" borderId="0" applyNumberFormat="0" applyBorder="0" applyAlignment="0" applyProtection="0">
      <alignment vertical="center"/>
    </xf>
    <xf numFmtId="0" fontId="85" fillId="9" borderId="0" applyNumberFormat="0" applyBorder="0" applyAlignment="0" applyProtection="0">
      <alignment vertical="center"/>
    </xf>
    <xf numFmtId="0" fontId="86" fillId="10" borderId="0" applyNumberFormat="0" applyBorder="0" applyAlignment="0" applyProtection="0">
      <alignment vertical="center"/>
    </xf>
    <xf numFmtId="0" fontId="87" fillId="11" borderId="0" applyNumberFormat="0" applyBorder="0" applyAlignment="0" applyProtection="0">
      <alignment vertical="center"/>
    </xf>
    <xf numFmtId="0" fontId="88" fillId="12" borderId="0" applyNumberFormat="0" applyBorder="0" applyAlignment="0" applyProtection="0">
      <alignment vertical="center"/>
    </xf>
    <xf numFmtId="0" fontId="88" fillId="13" borderId="0" applyNumberFormat="0" applyBorder="0" applyAlignment="0" applyProtection="0">
      <alignment vertical="center"/>
    </xf>
    <xf numFmtId="0" fontId="87" fillId="14" borderId="0" applyNumberFormat="0" applyBorder="0" applyAlignment="0" applyProtection="0">
      <alignment vertical="center"/>
    </xf>
    <xf numFmtId="0" fontId="87" fillId="15" borderId="0" applyNumberFormat="0" applyBorder="0" applyAlignment="0" applyProtection="0">
      <alignment vertical="center"/>
    </xf>
    <xf numFmtId="0" fontId="88" fillId="16" borderId="0" applyNumberFormat="0" applyBorder="0" applyAlignment="0" applyProtection="0">
      <alignment vertical="center"/>
    </xf>
    <xf numFmtId="0" fontId="88" fillId="17" borderId="0" applyNumberFormat="0" applyBorder="0" applyAlignment="0" applyProtection="0">
      <alignment vertical="center"/>
    </xf>
    <xf numFmtId="0" fontId="87" fillId="18" borderId="0" applyNumberFormat="0" applyBorder="0" applyAlignment="0" applyProtection="0">
      <alignment vertical="center"/>
    </xf>
    <xf numFmtId="0" fontId="87" fillId="19" borderId="0" applyNumberFormat="0" applyBorder="0" applyAlignment="0" applyProtection="0">
      <alignment vertical="center"/>
    </xf>
    <xf numFmtId="0" fontId="88" fillId="20" borderId="0" applyNumberFormat="0" applyBorder="0" applyAlignment="0" applyProtection="0">
      <alignment vertical="center"/>
    </xf>
    <xf numFmtId="0" fontId="88" fillId="21" borderId="0" applyNumberFormat="0" applyBorder="0" applyAlignment="0" applyProtection="0">
      <alignment vertical="center"/>
    </xf>
    <xf numFmtId="0" fontId="87" fillId="22" borderId="0" applyNumberFormat="0" applyBorder="0" applyAlignment="0" applyProtection="0">
      <alignment vertical="center"/>
    </xf>
    <xf numFmtId="0" fontId="87" fillId="23" borderId="0" applyNumberFormat="0" applyBorder="0" applyAlignment="0" applyProtection="0">
      <alignment vertical="center"/>
    </xf>
    <xf numFmtId="0" fontId="88" fillId="24" borderId="0" applyNumberFormat="0" applyBorder="0" applyAlignment="0" applyProtection="0">
      <alignment vertical="center"/>
    </xf>
    <xf numFmtId="0" fontId="88" fillId="25" borderId="0" applyNumberFormat="0" applyBorder="0" applyAlignment="0" applyProtection="0">
      <alignment vertical="center"/>
    </xf>
    <xf numFmtId="0" fontId="87" fillId="26" borderId="0" applyNumberFormat="0" applyBorder="0" applyAlignment="0" applyProtection="0">
      <alignment vertical="center"/>
    </xf>
    <xf numFmtId="0" fontId="87" fillId="27" borderId="0" applyNumberFormat="0" applyBorder="0" applyAlignment="0" applyProtection="0">
      <alignment vertical="center"/>
    </xf>
    <xf numFmtId="0" fontId="88" fillId="28" borderId="0" applyNumberFormat="0" applyBorder="0" applyAlignment="0" applyProtection="0">
      <alignment vertical="center"/>
    </xf>
    <xf numFmtId="0" fontId="88" fillId="29" borderId="0" applyNumberFormat="0" applyBorder="0" applyAlignment="0" applyProtection="0">
      <alignment vertical="center"/>
    </xf>
    <xf numFmtId="0" fontId="87" fillId="30" borderId="0" applyNumberFormat="0" applyBorder="0" applyAlignment="0" applyProtection="0">
      <alignment vertical="center"/>
    </xf>
    <xf numFmtId="0" fontId="87" fillId="31" borderId="0" applyNumberFormat="0" applyBorder="0" applyAlignment="0" applyProtection="0">
      <alignment vertical="center"/>
    </xf>
    <xf numFmtId="0" fontId="88" fillId="32" borderId="0" applyNumberFormat="0" applyBorder="0" applyAlignment="0" applyProtection="0">
      <alignment vertical="center"/>
    </xf>
    <xf numFmtId="0" fontId="88" fillId="33" borderId="0" applyNumberFormat="0" applyBorder="0" applyAlignment="0" applyProtection="0">
      <alignment vertical="center"/>
    </xf>
    <xf numFmtId="0" fontId="87" fillId="34" borderId="0" applyNumberFormat="0" applyBorder="0" applyAlignment="0" applyProtection="0">
      <alignment vertical="center"/>
    </xf>
    <xf numFmtId="0" fontId="55" fillId="0" borderId="0"/>
    <xf numFmtId="0" fontId="55" fillId="0" borderId="0"/>
    <xf numFmtId="0" fontId="55" fillId="0" borderId="0"/>
    <xf numFmtId="0" fontId="25" fillId="35" borderId="0" applyNumberFormat="0" applyBorder="0" applyAlignment="0" applyProtection="0">
      <alignment vertical="center"/>
    </xf>
    <xf numFmtId="0" fontId="25" fillId="36" borderId="0" applyNumberFormat="0" applyBorder="0" applyAlignment="0" applyProtection="0">
      <alignment vertical="center"/>
    </xf>
    <xf numFmtId="0" fontId="25" fillId="37" borderId="0" applyNumberFormat="0" applyBorder="0" applyAlignment="0" applyProtection="0">
      <alignment vertical="center"/>
    </xf>
    <xf numFmtId="0" fontId="25" fillId="38" borderId="0" applyNumberFormat="0" applyBorder="0" applyAlignment="0" applyProtection="0">
      <alignment vertical="center"/>
    </xf>
    <xf numFmtId="0" fontId="25" fillId="39" borderId="0" applyNumberFormat="0" applyBorder="0" applyAlignment="0" applyProtection="0">
      <alignment vertical="center"/>
    </xf>
    <xf numFmtId="0" fontId="25" fillId="40" borderId="0" applyNumberFormat="0" applyBorder="0" applyAlignment="0" applyProtection="0">
      <alignment vertical="center"/>
    </xf>
    <xf numFmtId="0" fontId="25" fillId="41" borderId="0" applyNumberFormat="0" applyBorder="0" applyAlignment="0" applyProtection="0">
      <alignment vertical="center"/>
    </xf>
    <xf numFmtId="0" fontId="25" fillId="42" borderId="0" applyNumberFormat="0" applyBorder="0" applyAlignment="0" applyProtection="0">
      <alignment vertical="center"/>
    </xf>
    <xf numFmtId="0" fontId="25" fillId="43" borderId="0" applyNumberFormat="0" applyBorder="0" applyAlignment="0" applyProtection="0">
      <alignment vertical="center"/>
    </xf>
    <xf numFmtId="0" fontId="25" fillId="38" borderId="0" applyNumberFormat="0" applyBorder="0" applyAlignment="0" applyProtection="0">
      <alignment vertical="center"/>
    </xf>
    <xf numFmtId="0" fontId="25" fillId="41" borderId="0" applyNumberFormat="0" applyBorder="0" applyAlignment="0" applyProtection="0">
      <alignment vertical="center"/>
    </xf>
    <xf numFmtId="0" fontId="25" fillId="44" borderId="0" applyNumberFormat="0" applyBorder="0" applyAlignment="0" applyProtection="0">
      <alignment vertical="center"/>
    </xf>
    <xf numFmtId="0" fontId="89" fillId="45" borderId="0" applyNumberFormat="0" applyBorder="0" applyAlignment="0" applyProtection="0">
      <alignment vertical="center"/>
    </xf>
    <xf numFmtId="0" fontId="89" fillId="42" borderId="0" applyNumberFormat="0" applyBorder="0" applyAlignment="0" applyProtection="0">
      <alignment vertical="center"/>
    </xf>
    <xf numFmtId="0" fontId="89" fillId="43" borderId="0" applyNumberFormat="0" applyBorder="0" applyAlignment="0" applyProtection="0">
      <alignment vertical="center"/>
    </xf>
    <xf numFmtId="0" fontId="89" fillId="46" borderId="0" applyNumberFormat="0" applyBorder="0" applyAlignment="0" applyProtection="0">
      <alignment vertical="center"/>
    </xf>
    <xf numFmtId="0" fontId="89" fillId="47" borderId="0" applyNumberFormat="0" applyBorder="0" applyAlignment="0" applyProtection="0">
      <alignment vertical="center"/>
    </xf>
    <xf numFmtId="0" fontId="89" fillId="48" borderId="0" applyNumberFormat="0" applyBorder="0" applyAlignment="0" applyProtection="0">
      <alignment vertical="center"/>
    </xf>
    <xf numFmtId="0" fontId="90" fillId="0" borderId="0" applyNumberFormat="0" applyFill="0" applyBorder="0" applyAlignment="0" applyProtection="0">
      <alignment vertical="top"/>
    </xf>
    <xf numFmtId="0" fontId="90" fillId="0" borderId="0" applyNumberFormat="0" applyFill="0" applyBorder="0" applyAlignment="0" applyProtection="0">
      <alignment vertical="top"/>
    </xf>
    <xf numFmtId="9" fontId="55" fillId="0" borderId="0" applyFont="0" applyFill="0" applyBorder="0" applyAlignment="0" applyProtection="0">
      <alignment vertical="center"/>
    </xf>
    <xf numFmtId="9" fontId="55" fillId="0" borderId="0" applyFont="0" applyFill="0" applyBorder="0" applyAlignment="0" applyProtection="0">
      <alignment vertical="center"/>
    </xf>
    <xf numFmtId="9" fontId="55" fillId="0" borderId="0" applyFont="0" applyFill="0" applyBorder="0" applyAlignment="0" applyProtection="0">
      <alignment vertical="center"/>
    </xf>
    <xf numFmtId="9" fontId="55" fillId="0" borderId="0" applyFont="0" applyFill="0" applyBorder="0" applyAlignment="0" applyProtection="0">
      <alignment vertical="center"/>
    </xf>
    <xf numFmtId="9" fontId="25" fillId="0" borderId="0" applyFont="0" applyFill="0" applyBorder="0" applyAlignment="0" applyProtection="0">
      <alignment vertical="center"/>
    </xf>
    <xf numFmtId="0" fontId="91" fillId="0" borderId="24" applyNumberFormat="0" applyFill="0" applyAlignment="0" applyProtection="0">
      <alignment vertical="center"/>
    </xf>
    <xf numFmtId="0" fontId="92" fillId="0" borderId="25" applyNumberFormat="0" applyFill="0" applyAlignment="0" applyProtection="0">
      <alignment vertical="center"/>
    </xf>
    <xf numFmtId="0" fontId="93" fillId="0" borderId="26" applyNumberFormat="0" applyFill="0" applyAlignment="0" applyProtection="0">
      <alignment vertical="center"/>
    </xf>
    <xf numFmtId="0" fontId="93"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5" fillId="36" borderId="0" applyNumberFormat="0" applyBorder="0" applyAlignment="0" applyProtection="0">
      <alignment vertical="center"/>
    </xf>
    <xf numFmtId="0" fontId="96" fillId="0" borderId="0"/>
    <xf numFmtId="0" fontId="96" fillId="0" borderId="0"/>
    <xf numFmtId="0" fontId="55" fillId="0" borderId="0"/>
    <xf numFmtId="0" fontId="55" fillId="0" borderId="0"/>
    <xf numFmtId="0" fontId="55" fillId="0" borderId="0" applyProtection="0"/>
    <xf numFmtId="0" fontId="55" fillId="0" borderId="0"/>
    <xf numFmtId="0" fontId="55" fillId="0" borderId="0"/>
    <xf numFmtId="0" fontId="0" fillId="0" borderId="0">
      <alignment vertical="center"/>
    </xf>
    <xf numFmtId="0" fontId="55" fillId="0" borderId="0">
      <alignment vertical="center"/>
    </xf>
    <xf numFmtId="0" fontId="25" fillId="0" borderId="0"/>
    <xf numFmtId="0" fontId="0" fillId="0" borderId="0">
      <alignment vertical="center"/>
    </xf>
    <xf numFmtId="0" fontId="55" fillId="0" borderId="0">
      <alignment vertical="center"/>
    </xf>
    <xf numFmtId="0" fontId="55" fillId="0" borderId="0">
      <alignment vertical="center"/>
    </xf>
    <xf numFmtId="0" fontId="55" fillId="0" borderId="0">
      <alignment vertical="center"/>
    </xf>
    <xf numFmtId="0" fontId="5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97" fillId="0" borderId="0">
      <alignment vertical="center"/>
    </xf>
    <xf numFmtId="0" fontId="55" fillId="0" borderId="0"/>
    <xf numFmtId="0" fontId="55" fillId="0" borderId="0"/>
    <xf numFmtId="0" fontId="25" fillId="0" borderId="0" applyProtection="0">
      <alignment vertical="center"/>
    </xf>
    <xf numFmtId="0" fontId="25" fillId="0" borderId="0" applyProtection="0">
      <alignment vertical="center"/>
    </xf>
    <xf numFmtId="0" fontId="55" fillId="0" borderId="0"/>
    <xf numFmtId="0" fontId="55" fillId="0" borderId="0"/>
    <xf numFmtId="0" fontId="55" fillId="0" borderId="0"/>
    <xf numFmtId="0" fontId="0" fillId="0" borderId="0"/>
    <xf numFmtId="0" fontId="55" fillId="0" borderId="0"/>
    <xf numFmtId="0" fontId="55" fillId="0" borderId="0"/>
    <xf numFmtId="0" fontId="55" fillId="0" borderId="0">
      <alignment vertical="center"/>
    </xf>
    <xf numFmtId="0" fontId="55" fillId="0" borderId="0">
      <alignment vertical="center"/>
    </xf>
    <xf numFmtId="0" fontId="25" fillId="0" borderId="0"/>
    <xf numFmtId="0" fontId="96" fillId="0" borderId="0"/>
    <xf numFmtId="0" fontId="0" fillId="0" borderId="0">
      <alignment vertical="center"/>
    </xf>
    <xf numFmtId="0" fontId="25" fillId="0" borderId="0"/>
    <xf numFmtId="0" fontId="25" fillId="0" borderId="0">
      <alignment vertical="center"/>
    </xf>
    <xf numFmtId="0" fontId="0" fillId="0" borderId="0">
      <alignment vertical="center"/>
    </xf>
    <xf numFmtId="0" fontId="25" fillId="0" borderId="0">
      <alignment vertical="center"/>
    </xf>
    <xf numFmtId="0" fontId="25" fillId="0" borderId="0"/>
    <xf numFmtId="0" fontId="55" fillId="0" borderId="0"/>
    <xf numFmtId="0" fontId="55" fillId="0" borderId="0"/>
    <xf numFmtId="0" fontId="55" fillId="0" borderId="0"/>
    <xf numFmtId="0" fontId="55" fillId="0" borderId="0"/>
    <xf numFmtId="0" fontId="55" fillId="0" borderId="0"/>
    <xf numFmtId="0" fontId="55" fillId="0" borderId="0">
      <alignment vertical="center"/>
    </xf>
    <xf numFmtId="0" fontId="55" fillId="0" borderId="0"/>
    <xf numFmtId="0" fontId="55" fillId="0" borderId="0">
      <alignment vertical="center"/>
    </xf>
    <xf numFmtId="0" fontId="55" fillId="0" borderId="0">
      <alignment vertical="center"/>
    </xf>
    <xf numFmtId="0" fontId="55" fillId="0" borderId="0"/>
    <xf numFmtId="0" fontId="96" fillId="0" borderId="0">
      <alignment vertical="center"/>
    </xf>
    <xf numFmtId="0" fontId="37" fillId="0" borderId="0"/>
    <xf numFmtId="0" fontId="55" fillId="0" borderId="0"/>
    <xf numFmtId="0" fontId="55" fillId="0" borderId="0">
      <alignment vertical="center"/>
    </xf>
    <xf numFmtId="0" fontId="55" fillId="0" borderId="0">
      <alignment vertical="center"/>
    </xf>
    <xf numFmtId="0" fontId="55" fillId="0" borderId="0">
      <alignment vertical="center"/>
    </xf>
    <xf numFmtId="0" fontId="55" fillId="0" borderId="0">
      <alignment vertical="center"/>
    </xf>
    <xf numFmtId="0" fontId="98" fillId="37" borderId="0" applyNumberFormat="0" applyBorder="0" applyAlignment="0" applyProtection="0">
      <alignment vertical="center"/>
    </xf>
    <xf numFmtId="0" fontId="29" fillId="0" borderId="27" applyNumberFormat="0" applyFill="0" applyAlignment="0" applyProtection="0">
      <alignment vertical="center"/>
    </xf>
    <xf numFmtId="0" fontId="99" fillId="49" borderId="28" applyNumberFormat="0" applyAlignment="0" applyProtection="0">
      <alignment vertical="center"/>
    </xf>
    <xf numFmtId="0" fontId="100" fillId="50" borderId="29" applyNumberFormat="0" applyAlignment="0" applyProtection="0">
      <alignment vertical="center"/>
    </xf>
    <xf numFmtId="0" fontId="101"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3" fillId="0" borderId="30" applyNumberFormat="0" applyFill="0" applyAlignment="0" applyProtection="0">
      <alignment vertical="center"/>
    </xf>
    <xf numFmtId="43" fontId="25" fillId="0" borderId="0" applyFont="0" applyFill="0" applyBorder="0" applyAlignment="0" applyProtection="0">
      <alignment vertical="center"/>
    </xf>
    <xf numFmtId="43" fontId="55" fillId="0" borderId="0" applyFont="0" applyFill="0" applyBorder="0" applyAlignment="0" applyProtection="0">
      <alignment vertical="center"/>
    </xf>
    <xf numFmtId="43" fontId="55" fillId="0" borderId="0" applyFont="0" applyFill="0" applyBorder="0" applyAlignment="0" applyProtection="0">
      <alignment vertical="center"/>
    </xf>
    <xf numFmtId="43" fontId="55" fillId="0" borderId="0" applyFont="0" applyFill="0" applyBorder="0" applyAlignment="0" applyProtection="0">
      <alignment vertical="center"/>
    </xf>
    <xf numFmtId="43" fontId="104" fillId="0" borderId="0" applyFill="0" applyBorder="0" applyAlignment="0" applyProtection="0"/>
    <xf numFmtId="41" fontId="55" fillId="0" borderId="0" applyFont="0" applyFill="0" applyBorder="0" applyAlignment="0" applyProtection="0">
      <alignment vertical="center"/>
    </xf>
    <xf numFmtId="41" fontId="55" fillId="0" borderId="0" applyFont="0" applyFill="0" applyBorder="0" applyAlignment="0" applyProtection="0">
      <alignment vertical="center"/>
    </xf>
    <xf numFmtId="41" fontId="55" fillId="0" borderId="0" applyFont="0" applyFill="0" applyBorder="0" applyAlignment="0" applyProtection="0">
      <alignment vertical="center"/>
    </xf>
    <xf numFmtId="0" fontId="89" fillId="51" borderId="0" applyNumberFormat="0" applyBorder="0" applyAlignment="0" applyProtection="0">
      <alignment vertical="center"/>
    </xf>
    <xf numFmtId="0" fontId="89" fillId="52" borderId="0" applyNumberFormat="0" applyBorder="0" applyAlignment="0" applyProtection="0">
      <alignment vertical="center"/>
    </xf>
    <xf numFmtId="0" fontId="89" fillId="53" borderId="0" applyNumberFormat="0" applyBorder="0" applyAlignment="0" applyProtection="0">
      <alignment vertical="center"/>
    </xf>
    <xf numFmtId="0" fontId="89" fillId="46" borderId="0" applyNumberFormat="0" applyBorder="0" applyAlignment="0" applyProtection="0">
      <alignment vertical="center"/>
    </xf>
    <xf numFmtId="0" fontId="89" fillId="47" borderId="0" applyNumberFormat="0" applyBorder="0" applyAlignment="0" applyProtection="0">
      <alignment vertical="center"/>
    </xf>
    <xf numFmtId="0" fontId="89" fillId="54" borderId="0" applyNumberFormat="0" applyBorder="0" applyAlignment="0" applyProtection="0">
      <alignment vertical="center"/>
    </xf>
    <xf numFmtId="0" fontId="105" fillId="55" borderId="0" applyNumberFormat="0" applyBorder="0" applyAlignment="0" applyProtection="0">
      <alignment vertical="center"/>
    </xf>
    <xf numFmtId="0" fontId="106" fillId="49" borderId="31" applyNumberFormat="0" applyAlignment="0" applyProtection="0">
      <alignment vertical="center"/>
    </xf>
    <xf numFmtId="0" fontId="107" fillId="40" borderId="28" applyNumberFormat="0" applyAlignment="0" applyProtection="0">
      <alignment vertical="center"/>
    </xf>
    <xf numFmtId="0" fontId="25" fillId="56" borderId="32" applyNumberFormat="0" applyFont="0" applyAlignment="0" applyProtection="0">
      <alignment vertical="center"/>
    </xf>
  </cellStyleXfs>
  <cellXfs count="419">
    <xf numFmtId="0" fontId="0" fillId="0" borderId="0" xfId="0"/>
    <xf numFmtId="0" fontId="1" fillId="0" borderId="0" xfId="93" applyFont="1">
      <alignment vertical="center"/>
    </xf>
    <xf numFmtId="0" fontId="2" fillId="0" borderId="0" xfId="93" applyFont="1" applyAlignment="1">
      <alignment horizontal="center" vertical="center" wrapText="1"/>
    </xf>
    <xf numFmtId="0" fontId="2" fillId="0" borderId="0" xfId="93" applyFont="1" applyAlignment="1">
      <alignment horizontal="center" vertical="center"/>
    </xf>
    <xf numFmtId="0" fontId="1" fillId="0" borderId="0" xfId="93" applyFont="1" applyAlignment="1">
      <alignment horizontal="right" vertical="center"/>
    </xf>
    <xf numFmtId="0" fontId="3" fillId="0" borderId="1" xfId="93" applyFont="1" applyBorder="1" applyAlignment="1">
      <alignment horizontal="center" vertical="center"/>
    </xf>
    <xf numFmtId="0" fontId="4" fillId="0" borderId="1" xfId="93" applyFont="1" applyBorder="1" applyAlignment="1">
      <alignment horizontal="center" vertical="center" wrapText="1"/>
    </xf>
    <xf numFmtId="0" fontId="5" fillId="0" borderId="1" xfId="93" applyFont="1" applyBorder="1">
      <alignment vertical="center"/>
    </xf>
    <xf numFmtId="176" fontId="1" fillId="0" borderId="1" xfId="93" applyNumberFormat="1" applyFont="1" applyBorder="1" applyAlignment="1">
      <alignment horizontal="right" vertical="center" wrapText="1"/>
    </xf>
    <xf numFmtId="0" fontId="1" fillId="0" borderId="1" xfId="93" applyFont="1" applyBorder="1">
      <alignment vertical="center"/>
    </xf>
    <xf numFmtId="176" fontId="4" fillId="0" borderId="1" xfId="93" applyNumberFormat="1" applyFont="1" applyBorder="1" applyAlignment="1">
      <alignment horizontal="right" vertical="center" wrapText="1"/>
    </xf>
    <xf numFmtId="176" fontId="1" fillId="0" borderId="0" xfId="93" applyNumberFormat="1" applyFont="1">
      <alignment vertical="center"/>
    </xf>
    <xf numFmtId="0" fontId="6" fillId="0" borderId="0" xfId="93" applyFont="1" applyFill="1" applyBorder="1" applyAlignment="1">
      <alignment horizontal="left" vertical="center"/>
    </xf>
    <xf numFmtId="0" fontId="5" fillId="0" borderId="0" xfId="93" applyFont="1" applyBorder="1" applyAlignment="1">
      <alignment horizontal="left" vertical="center" wrapText="1"/>
    </xf>
    <xf numFmtId="0" fontId="7" fillId="0" borderId="1" xfId="93" applyFont="1" applyBorder="1" applyAlignment="1">
      <alignment horizontal="center" vertical="center"/>
    </xf>
    <xf numFmtId="0" fontId="4" fillId="0" borderId="0" xfId="93" applyFont="1" applyAlignment="1">
      <alignment vertical="center" wrapText="1"/>
    </xf>
    <xf numFmtId="0" fontId="1" fillId="0" borderId="0" xfId="93" applyFont="1" applyAlignment="1">
      <alignment horizontal="right" vertical="center" wrapText="1"/>
    </xf>
    <xf numFmtId="0" fontId="3" fillId="0" borderId="1" xfId="93" applyFont="1" applyBorder="1" applyAlignment="1">
      <alignment horizontal="center" vertical="center" wrapText="1"/>
    </xf>
    <xf numFmtId="0" fontId="5" fillId="0" borderId="1" xfId="93" applyFont="1" applyBorder="1" applyAlignment="1">
      <alignment vertical="center" wrapText="1"/>
    </xf>
    <xf numFmtId="176" fontId="1" fillId="2" borderId="1" xfId="93" applyNumberFormat="1" applyFont="1" applyFill="1" applyBorder="1" applyAlignment="1">
      <alignment horizontal="right" vertical="center" wrapText="1"/>
    </xf>
    <xf numFmtId="176" fontId="4" fillId="2" borderId="1" xfId="93" applyNumberFormat="1" applyFont="1" applyFill="1" applyBorder="1" applyAlignment="1">
      <alignment horizontal="right" vertical="center" wrapText="1"/>
    </xf>
    <xf numFmtId="0" fontId="5" fillId="0" borderId="0" xfId="93" applyFont="1" applyFill="1" applyBorder="1" applyAlignment="1">
      <alignment horizontal="left" vertical="center" wrapText="1"/>
    </xf>
    <xf numFmtId="0" fontId="1" fillId="0" borderId="0" xfId="93" applyFont="1" applyFill="1" applyBorder="1" applyAlignment="1">
      <alignment horizontal="left" vertical="center" wrapText="1"/>
    </xf>
    <xf numFmtId="0" fontId="8" fillId="0" borderId="0" xfId="93" applyFont="1">
      <alignment vertical="center"/>
    </xf>
    <xf numFmtId="0" fontId="6" fillId="0" borderId="0" xfId="93" applyFont="1" applyAlignment="1">
      <alignment horizontal="right" vertical="center"/>
    </xf>
    <xf numFmtId="0" fontId="9" fillId="0" borderId="1" xfId="93" applyFont="1" applyBorder="1" applyAlignment="1">
      <alignment horizontal="center" vertical="center"/>
    </xf>
    <xf numFmtId="0" fontId="10" fillId="0" borderId="1" xfId="93" applyFont="1" applyBorder="1">
      <alignment vertical="center"/>
    </xf>
    <xf numFmtId="0" fontId="6" fillId="0" borderId="1" xfId="93" applyFont="1" applyBorder="1">
      <alignment vertical="center"/>
    </xf>
    <xf numFmtId="0" fontId="1" fillId="0" borderId="0" xfId="93" applyFont="1" applyAlignment="1">
      <alignment vertical="center" wrapText="1"/>
    </xf>
    <xf numFmtId="0" fontId="1" fillId="0" borderId="2" xfId="93" applyFont="1" applyBorder="1" applyAlignment="1">
      <alignment horizontal="right" vertical="center" wrapText="1"/>
    </xf>
    <xf numFmtId="0" fontId="1" fillId="0" borderId="0" xfId="93" applyFont="1" applyBorder="1" applyAlignment="1">
      <alignment horizontal="right" vertical="center" wrapText="1"/>
    </xf>
    <xf numFmtId="0" fontId="4" fillId="0" borderId="0" xfId="93" applyFont="1" applyBorder="1" applyAlignment="1">
      <alignment horizontal="center" vertical="center" wrapText="1"/>
    </xf>
    <xf numFmtId="176" fontId="1" fillId="0" borderId="0" xfId="93" applyNumberFormat="1" applyFont="1" applyBorder="1" applyAlignment="1">
      <alignment horizontal="right" vertical="center" wrapText="1"/>
    </xf>
    <xf numFmtId="0" fontId="1" fillId="0" borderId="3" xfId="93" applyFont="1" applyBorder="1" applyAlignment="1">
      <alignment horizontal="left" vertical="center" wrapText="1"/>
    </xf>
    <xf numFmtId="0" fontId="1" fillId="0" borderId="0" xfId="93" applyFont="1" applyBorder="1" applyAlignment="1">
      <alignment horizontal="left" vertical="center" wrapText="1"/>
    </xf>
    <xf numFmtId="176" fontId="1" fillId="2" borderId="0" xfId="93" applyNumberFormat="1" applyFont="1" applyFill="1" applyBorder="1" applyAlignment="1">
      <alignment horizontal="right" vertical="center" wrapText="1"/>
    </xf>
    <xf numFmtId="176" fontId="4" fillId="2" borderId="0" xfId="93" applyNumberFormat="1" applyFont="1" applyFill="1" applyBorder="1" applyAlignment="1">
      <alignment horizontal="right" vertical="center" wrapText="1"/>
    </xf>
    <xf numFmtId="0" fontId="4" fillId="0" borderId="0" xfId="0" applyFont="1" applyAlignment="1">
      <alignment horizontal="center" vertical="center"/>
    </xf>
    <xf numFmtId="0" fontId="1" fillId="0" borderId="0" xfId="0" applyFont="1" applyAlignment="1">
      <alignment horizontal="left" vertical="center"/>
    </xf>
    <xf numFmtId="0" fontId="1" fillId="0" borderId="0" xfId="0" applyFont="1" applyFill="1" applyAlignment="1">
      <alignment horizontal="center" vertical="center"/>
    </xf>
    <xf numFmtId="0" fontId="1" fillId="0" borderId="0" xfId="0" applyFont="1" applyAlignment="1">
      <alignment vertical="center"/>
    </xf>
    <xf numFmtId="0" fontId="2" fillId="0" borderId="0" xfId="0" applyFont="1" applyAlignment="1">
      <alignment horizontal="center" vertical="center"/>
    </xf>
    <xf numFmtId="0" fontId="1" fillId="0" borderId="0" xfId="0" applyFont="1" applyAlignment="1">
      <alignment horizontal="right" vertical="center"/>
    </xf>
    <xf numFmtId="0" fontId="7" fillId="0" borderId="1" xfId="0" applyFont="1" applyBorder="1" applyAlignment="1">
      <alignment horizontal="center" vertical="center"/>
    </xf>
    <xf numFmtId="43" fontId="5" fillId="0" borderId="1" xfId="1" applyFont="1" applyBorder="1" applyAlignment="1">
      <alignment horizontal="left" vertical="center"/>
    </xf>
    <xf numFmtId="177" fontId="1" fillId="0" borderId="1" xfId="1" applyNumberFormat="1" applyFont="1" applyBorder="1" applyAlignment="1">
      <alignment horizontal="left" vertical="center"/>
    </xf>
    <xf numFmtId="43" fontId="1" fillId="0" borderId="1" xfId="1" applyFont="1" applyBorder="1" applyAlignment="1">
      <alignment horizontal="left" vertical="center"/>
    </xf>
    <xf numFmtId="43" fontId="1" fillId="0" borderId="1" xfId="1" applyFont="1" applyBorder="1" applyAlignment="1">
      <alignment vertical="center" wrapText="1"/>
    </xf>
    <xf numFmtId="177" fontId="1" fillId="0" borderId="1" xfId="1" applyNumberFormat="1" applyFont="1" applyBorder="1" applyAlignment="1">
      <alignment vertical="center" wrapText="1"/>
    </xf>
    <xf numFmtId="43" fontId="1" fillId="0" borderId="1" xfId="1" applyFont="1" applyFill="1" applyBorder="1" applyAlignment="1">
      <alignment horizontal="left" vertical="center"/>
    </xf>
    <xf numFmtId="177" fontId="1" fillId="0" borderId="1" xfId="1" applyNumberFormat="1" applyFont="1" applyFill="1" applyBorder="1" applyAlignment="1">
      <alignment vertical="center" wrapText="1"/>
    </xf>
    <xf numFmtId="0" fontId="11" fillId="0" borderId="0" xfId="0" applyFont="1" applyFill="1" applyAlignment="1">
      <alignment horizontal="center" vertical="center"/>
    </xf>
    <xf numFmtId="0" fontId="4" fillId="0" borderId="1" xfId="0" applyFont="1" applyBorder="1" applyAlignment="1">
      <alignment horizontal="center" vertical="center"/>
    </xf>
    <xf numFmtId="177" fontId="4" fillId="0" borderId="1" xfId="0" applyNumberFormat="1" applyFont="1" applyBorder="1" applyAlignment="1">
      <alignment horizontal="center" vertical="center"/>
    </xf>
    <xf numFmtId="0" fontId="5" fillId="0" borderId="3" xfId="0" applyFont="1" applyBorder="1" applyAlignment="1">
      <alignment horizontal="left" vertical="center" wrapText="1"/>
    </xf>
    <xf numFmtId="0" fontId="1" fillId="0" borderId="3" xfId="0" applyFont="1" applyBorder="1" applyAlignment="1">
      <alignment horizontal="left" vertical="center" wrapText="1"/>
    </xf>
    <xf numFmtId="177" fontId="1" fillId="0" borderId="0" xfId="0" applyNumberFormat="1" applyFont="1" applyAlignment="1">
      <alignment vertical="center"/>
    </xf>
    <xf numFmtId="0" fontId="1" fillId="0" borderId="0" xfId="0" applyFont="1" applyFill="1" applyAlignment="1">
      <alignment horizontal="center"/>
    </xf>
    <xf numFmtId="177" fontId="1" fillId="0" borderId="0" xfId="1" applyNumberFormat="1" applyFont="1" applyFill="1" applyAlignment="1">
      <alignment horizontal="center"/>
    </xf>
    <xf numFmtId="0" fontId="1" fillId="0" borderId="0" xfId="120" applyFont="1" applyFill="1" applyAlignment="1">
      <alignment horizontal="center" vertical="center"/>
    </xf>
    <xf numFmtId="177" fontId="1" fillId="0" borderId="0" xfId="1" applyNumberFormat="1" applyFont="1" applyFill="1" applyAlignment="1">
      <alignment horizontal="center" vertical="center"/>
    </xf>
    <xf numFmtId="0" fontId="12" fillId="0" borderId="0" xfId="136" applyFont="1" applyFill="1" applyAlignment="1">
      <alignment horizontal="right"/>
    </xf>
    <xf numFmtId="176" fontId="13" fillId="0" borderId="1" xfId="139" applyNumberFormat="1" applyFont="1" applyFill="1" applyBorder="1" applyAlignment="1">
      <alignment horizontal="center" vertical="center"/>
    </xf>
    <xf numFmtId="177" fontId="13" fillId="0" borderId="1" xfId="1" applyNumberFormat="1" applyFont="1" applyFill="1" applyBorder="1" applyAlignment="1">
      <alignment horizontal="center" vertical="center" wrapText="1"/>
    </xf>
    <xf numFmtId="0" fontId="14" fillId="0" borderId="1" xfId="132" applyFont="1" applyFill="1" applyBorder="1" applyAlignment="1">
      <alignment horizontal="center" vertical="center" wrapText="1"/>
    </xf>
    <xf numFmtId="0" fontId="14" fillId="0" borderId="1" xfId="136" applyFont="1" applyFill="1" applyBorder="1" applyAlignment="1">
      <alignment horizontal="left" vertical="center" wrapText="1"/>
    </xf>
    <xf numFmtId="177" fontId="14" fillId="0" borderId="1" xfId="1" applyNumberFormat="1" applyFont="1" applyBorder="1" applyAlignment="1">
      <alignment horizontal="right" vertical="center"/>
    </xf>
    <xf numFmtId="0" fontId="12" fillId="0" borderId="1" xfId="136" applyFont="1" applyFill="1" applyBorder="1" applyAlignment="1">
      <alignment vertical="center" wrapText="1"/>
    </xf>
    <xf numFmtId="0" fontId="12" fillId="0" borderId="1" xfId="136" applyFont="1" applyFill="1" applyBorder="1" applyAlignment="1">
      <alignment horizontal="left" vertical="center" wrapText="1"/>
    </xf>
    <xf numFmtId="177" fontId="12" fillId="0" borderId="1" xfId="1" applyNumberFormat="1" applyFont="1" applyBorder="1" applyAlignment="1">
      <alignment horizontal="right" vertical="center"/>
    </xf>
    <xf numFmtId="177" fontId="15" fillId="0" borderId="1" xfId="133" applyNumberFormat="1" applyFont="1" applyFill="1" applyBorder="1" applyAlignment="1">
      <alignment vertical="center"/>
    </xf>
    <xf numFmtId="177" fontId="12" fillId="0" borderId="1" xfId="136" applyNumberFormat="1" applyFont="1" applyFill="1" applyBorder="1" applyAlignment="1">
      <alignment horizontal="left" vertical="center" wrapText="1"/>
    </xf>
    <xf numFmtId="0" fontId="12" fillId="2" borderId="1" xfId="136" applyFont="1" applyFill="1" applyBorder="1" applyAlignment="1">
      <alignment horizontal="left" vertical="center" wrapText="1"/>
    </xf>
    <xf numFmtId="3" fontId="1" fillId="0" borderId="1" xfId="0" applyNumberFormat="1" applyFont="1" applyBorder="1" applyAlignment="1">
      <alignment vertical="center"/>
    </xf>
    <xf numFmtId="178" fontId="12" fillId="0" borderId="1" xfId="1" applyNumberFormat="1" applyFont="1" applyBorder="1" applyAlignment="1">
      <alignment vertical="center"/>
    </xf>
    <xf numFmtId="3" fontId="1" fillId="0" borderId="0" xfId="0" applyNumberFormat="1" applyFont="1" applyAlignment="1">
      <alignment vertical="center"/>
    </xf>
    <xf numFmtId="178" fontId="12" fillId="0" borderId="1" xfId="1" applyNumberFormat="1" applyFont="1" applyBorder="1" applyAlignment="1">
      <alignment horizontal="right" vertical="center"/>
    </xf>
    <xf numFmtId="179" fontId="12" fillId="0" borderId="1" xfId="137" applyNumberFormat="1" applyFont="1" applyFill="1" applyBorder="1" applyAlignment="1">
      <alignment vertical="center" wrapText="1"/>
    </xf>
    <xf numFmtId="0" fontId="16" fillId="0" borderId="1" xfId="136" applyFont="1" applyFill="1" applyBorder="1" applyAlignment="1">
      <alignment vertical="center" wrapText="1"/>
    </xf>
    <xf numFmtId="0" fontId="14" fillId="0" borderId="1" xfId="136" applyFont="1" applyFill="1" applyBorder="1" applyAlignment="1">
      <alignment horizontal="center" vertical="center" wrapText="1"/>
    </xf>
    <xf numFmtId="0" fontId="5" fillId="0" borderId="0" xfId="0" applyFont="1" applyFill="1" applyAlignment="1">
      <alignment horizontal="left"/>
    </xf>
    <xf numFmtId="10" fontId="1" fillId="0" borderId="0" xfId="3" applyNumberFormat="1" applyFont="1" applyFill="1" applyAlignment="1">
      <alignment horizontal="center"/>
    </xf>
    <xf numFmtId="0" fontId="1" fillId="0" borderId="0" xfId="117" applyFont="1" applyFill="1" applyAlignment="1">
      <alignment horizontal="center" vertical="center"/>
    </xf>
    <xf numFmtId="0" fontId="12" fillId="0" borderId="0" xfId="138" applyFont="1" applyFill="1" applyAlignment="1">
      <alignment horizontal="right" vertical="center"/>
    </xf>
    <xf numFmtId="0" fontId="13" fillId="0" borderId="1" xfId="138" applyFont="1" applyFill="1" applyBorder="1" applyAlignment="1">
      <alignment horizontal="center" vertical="center" wrapText="1"/>
    </xf>
    <xf numFmtId="0" fontId="14" fillId="0" borderId="1" xfId="138" applyFont="1" applyFill="1" applyBorder="1" applyAlignment="1">
      <alignment horizontal="left" vertical="center" wrapText="1"/>
    </xf>
    <xf numFmtId="177" fontId="14" fillId="0" borderId="1" xfId="1" applyNumberFormat="1" applyFont="1" applyFill="1" applyBorder="1" applyAlignment="1">
      <alignment horizontal="right" vertical="center" wrapText="1"/>
    </xf>
    <xf numFmtId="0" fontId="15" fillId="0" borderId="1" xfId="138" applyFont="1" applyFill="1" applyBorder="1" applyAlignment="1">
      <alignment vertical="center" wrapText="1"/>
    </xf>
    <xf numFmtId="0" fontId="12" fillId="0" borderId="1" xfId="138" applyFont="1" applyFill="1" applyBorder="1" applyAlignment="1">
      <alignment horizontal="left" vertical="center" wrapText="1"/>
    </xf>
    <xf numFmtId="177" fontId="17" fillId="0" borderId="1" xfId="1" applyNumberFormat="1" applyFont="1" applyBorder="1" applyAlignment="1">
      <alignment horizontal="right" vertical="center"/>
    </xf>
    <xf numFmtId="177" fontId="12" fillId="0" borderId="1" xfId="1" applyNumberFormat="1" applyFont="1" applyFill="1" applyBorder="1" applyAlignment="1">
      <alignment horizontal="right" vertical="center" wrapText="1"/>
    </xf>
    <xf numFmtId="177" fontId="15" fillId="0" borderId="1" xfId="133" applyNumberFormat="1" applyFont="1" applyFill="1" applyBorder="1" applyAlignment="1">
      <alignment horizontal="right" vertical="center"/>
    </xf>
    <xf numFmtId="0" fontId="12" fillId="0" borderId="1" xfId="1" applyNumberFormat="1" applyFont="1" applyFill="1" applyBorder="1" applyAlignment="1">
      <alignment horizontal="right" vertical="center" wrapText="1"/>
    </xf>
    <xf numFmtId="1" fontId="1" fillId="0" borderId="1" xfId="0" applyNumberFormat="1" applyFont="1" applyBorder="1" applyAlignment="1">
      <alignment vertical="center"/>
    </xf>
    <xf numFmtId="0" fontId="1" fillId="0" borderId="1" xfId="0" applyNumberFormat="1" applyFont="1" applyBorder="1" applyAlignment="1">
      <alignment vertical="center"/>
    </xf>
    <xf numFmtId="4" fontId="1" fillId="0" borderId="1" xfId="0" applyNumberFormat="1" applyFont="1" applyBorder="1" applyAlignment="1">
      <alignment vertical="center"/>
    </xf>
    <xf numFmtId="180" fontId="1" fillId="0" borderId="0" xfId="0" applyNumberFormat="1" applyFont="1" applyFill="1" applyAlignment="1">
      <alignment horizontal="center"/>
    </xf>
    <xf numFmtId="179" fontId="15" fillId="0" borderId="1" xfId="137" applyNumberFormat="1" applyFont="1" applyFill="1" applyBorder="1" applyAlignment="1">
      <alignment vertical="center" wrapText="1"/>
    </xf>
    <xf numFmtId="0" fontId="16" fillId="0" borderId="1" xfId="138" applyFont="1" applyFill="1" applyBorder="1" applyAlignment="1">
      <alignment vertical="center" wrapText="1"/>
    </xf>
    <xf numFmtId="0" fontId="12" fillId="0" borderId="1" xfId="138" applyFont="1" applyFill="1" applyBorder="1" applyAlignment="1">
      <alignment vertical="center" wrapText="1"/>
    </xf>
    <xf numFmtId="0" fontId="14" fillId="0" borderId="1" xfId="138" applyFont="1" applyFill="1" applyBorder="1" applyAlignment="1">
      <alignment horizontal="center" vertical="center" wrapText="1"/>
    </xf>
    <xf numFmtId="181" fontId="1" fillId="0" borderId="0" xfId="3" applyNumberFormat="1" applyFont="1" applyFill="1" applyAlignment="1">
      <alignment horizontal="center"/>
    </xf>
    <xf numFmtId="177" fontId="14" fillId="0" borderId="1" xfId="1" applyNumberFormat="1" applyFont="1" applyFill="1" applyBorder="1" applyAlignment="1">
      <alignment horizontal="center" vertical="center" wrapText="1"/>
    </xf>
    <xf numFmtId="0" fontId="4" fillId="0" borderId="0" xfId="0" applyFont="1" applyFill="1" applyAlignment="1">
      <alignment horizontal="center" vertical="center"/>
    </xf>
    <xf numFmtId="0" fontId="1" fillId="0" borderId="0" xfId="0" applyFont="1" applyFill="1" applyAlignment="1">
      <alignment vertical="center"/>
    </xf>
    <xf numFmtId="177" fontId="1" fillId="0" borderId="0" xfId="1" applyNumberFormat="1" applyFont="1" applyAlignment="1">
      <alignment vertical="center"/>
    </xf>
    <xf numFmtId="177" fontId="1" fillId="0" borderId="2" xfId="1" applyNumberFormat="1" applyFont="1" applyBorder="1" applyAlignment="1">
      <alignment horizontal="right" vertical="center"/>
    </xf>
    <xf numFmtId="0" fontId="3" fillId="0" borderId="1" xfId="0" applyFont="1" applyFill="1" applyBorder="1" applyAlignment="1">
      <alignment horizontal="center" vertical="center"/>
    </xf>
    <xf numFmtId="177" fontId="3" fillId="0" borderId="1" xfId="1" applyNumberFormat="1" applyFont="1" applyFill="1" applyBorder="1" applyAlignment="1">
      <alignment horizontal="center" vertical="center"/>
    </xf>
    <xf numFmtId="0" fontId="18" fillId="0" borderId="1" xfId="0" applyNumberFormat="1" applyFont="1" applyFill="1" applyBorder="1" applyAlignment="1" applyProtection="1">
      <alignment vertical="center"/>
    </xf>
    <xf numFmtId="177" fontId="4" fillId="0" borderId="1" xfId="1" applyNumberFormat="1" applyFont="1" applyFill="1" applyBorder="1" applyAlignment="1">
      <alignment vertical="center"/>
    </xf>
    <xf numFmtId="177" fontId="1" fillId="0" borderId="1" xfId="1" applyNumberFormat="1" applyFont="1" applyFill="1" applyBorder="1" applyAlignment="1">
      <alignment vertical="center"/>
    </xf>
    <xf numFmtId="0" fontId="15" fillId="0" borderId="1" xfId="0" applyNumberFormat="1" applyFont="1" applyFill="1" applyBorder="1" applyAlignment="1" applyProtection="1">
      <alignment vertical="center"/>
    </xf>
    <xf numFmtId="177" fontId="1" fillId="0" borderId="4" xfId="1" applyNumberFormat="1" applyFont="1" applyFill="1" applyBorder="1" applyAlignment="1">
      <alignment vertical="center"/>
    </xf>
    <xf numFmtId="0" fontId="18" fillId="0" borderId="4" xfId="0" applyNumberFormat="1" applyFont="1" applyFill="1" applyBorder="1" applyAlignment="1" applyProtection="1">
      <alignment vertical="center"/>
    </xf>
    <xf numFmtId="0" fontId="0" fillId="0" borderId="1" xfId="0" applyNumberFormat="1" applyFont="1" applyFill="1" applyBorder="1" applyAlignment="1" applyProtection="1">
      <alignment vertical="center"/>
    </xf>
    <xf numFmtId="0" fontId="15" fillId="0" borderId="1" xfId="0" applyNumberFormat="1" applyFont="1" applyFill="1" applyBorder="1" applyAlignment="1" applyProtection="1">
      <alignment vertical="center" wrapText="1"/>
    </xf>
    <xf numFmtId="0" fontId="1" fillId="0" borderId="1" xfId="0" applyFont="1" applyFill="1" applyBorder="1" applyAlignment="1">
      <alignment vertical="center"/>
    </xf>
    <xf numFmtId="0" fontId="3" fillId="0" borderId="1" xfId="0" applyFont="1" applyFill="1" applyBorder="1" applyAlignment="1">
      <alignment vertical="center"/>
    </xf>
    <xf numFmtId="0" fontId="19" fillId="0" borderId="1" xfId="0" applyNumberFormat="1" applyFont="1" applyFill="1" applyBorder="1" applyAlignment="1" applyProtection="1">
      <alignment vertical="center"/>
    </xf>
    <xf numFmtId="177" fontId="18" fillId="0" borderId="1" xfId="1" applyNumberFormat="1" applyFont="1" applyFill="1" applyBorder="1" applyAlignment="1" applyProtection="1">
      <alignment horizontal="right" vertical="center"/>
    </xf>
    <xf numFmtId="177" fontId="4" fillId="0" borderId="1" xfId="1" applyNumberFormat="1" applyFont="1" applyFill="1" applyBorder="1" applyAlignment="1">
      <alignment horizontal="center" vertical="center"/>
    </xf>
    <xf numFmtId="0" fontId="5" fillId="0" borderId="0" xfId="0" applyFont="1" applyAlignment="1">
      <alignment vertical="center"/>
    </xf>
    <xf numFmtId="177" fontId="1" fillId="0" borderId="0" xfId="1" applyNumberFormat="1" applyFont="1" applyBorder="1" applyAlignment="1">
      <alignment horizontal="right" vertical="center"/>
    </xf>
    <xf numFmtId="0" fontId="20" fillId="0" borderId="0" xfId="0" applyFont="1" applyFill="1"/>
    <xf numFmtId="0" fontId="21" fillId="0" borderId="0" xfId="0" applyFont="1" applyFill="1"/>
    <xf numFmtId="0" fontId="22" fillId="0" borderId="0" xfId="0" applyFont="1" applyFill="1" applyAlignment="1">
      <alignment horizontal="center" vertical="center" wrapText="1"/>
    </xf>
    <xf numFmtId="0" fontId="21" fillId="0" borderId="2" xfId="0" applyFont="1" applyFill="1" applyBorder="1" applyAlignment="1">
      <alignment horizontal="right" vertical="center"/>
    </xf>
    <xf numFmtId="0" fontId="23" fillId="0" borderId="1" xfId="0" applyFont="1" applyFill="1" applyBorder="1" applyAlignment="1">
      <alignment horizontal="center" vertical="center"/>
    </xf>
    <xf numFmtId="0" fontId="16" fillId="0" borderId="1" xfId="0" applyNumberFormat="1"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xf>
    <xf numFmtId="3" fontId="21" fillId="0" borderId="0" xfId="0" applyNumberFormat="1" applyFont="1" applyFill="1"/>
    <xf numFmtId="0" fontId="24" fillId="0" borderId="1" xfId="0" applyNumberFormat="1" applyFont="1" applyFill="1" applyBorder="1" applyAlignment="1" applyProtection="1">
      <alignment horizontal="left" vertical="center"/>
    </xf>
    <xf numFmtId="3" fontId="14" fillId="0" borderId="1" xfId="0" applyNumberFormat="1" applyFont="1" applyFill="1" applyBorder="1" applyAlignment="1" applyProtection="1">
      <alignment horizontal="right" vertical="center"/>
    </xf>
    <xf numFmtId="0" fontId="25" fillId="0" borderId="0" xfId="0" applyFont="1" applyFill="1"/>
    <xf numFmtId="0" fontId="0" fillId="0" borderId="0" xfId="0" applyFont="1" applyFill="1" applyAlignment="1">
      <alignment horizontal="right"/>
    </xf>
    <xf numFmtId="0" fontId="26" fillId="0" borderId="0" xfId="0" applyFont="1" applyFill="1"/>
    <xf numFmtId="0" fontId="0" fillId="0" borderId="0" xfId="0" applyFont="1" applyFill="1" applyBorder="1" applyAlignment="1"/>
    <xf numFmtId="0" fontId="27" fillId="0" borderId="0" xfId="0" applyNumberFormat="1" applyFont="1" applyFill="1" applyBorder="1" applyAlignment="1" applyProtection="1">
      <alignment horizontal="center" vertical="center"/>
    </xf>
    <xf numFmtId="0" fontId="28" fillId="0" borderId="2" xfId="0" applyNumberFormat="1" applyFont="1" applyFill="1" applyBorder="1" applyAlignment="1" applyProtection="1">
      <alignment horizontal="right" vertical="center"/>
    </xf>
    <xf numFmtId="0" fontId="19" fillId="0" borderId="1" xfId="0" applyNumberFormat="1" applyFont="1" applyFill="1" applyBorder="1" applyAlignment="1" applyProtection="1">
      <alignment horizontal="center" vertical="center"/>
    </xf>
    <xf numFmtId="0" fontId="29" fillId="0" borderId="1" xfId="0" applyFont="1" applyFill="1" applyBorder="1" applyAlignment="1">
      <alignment horizontal="center" vertical="center" wrapText="1"/>
    </xf>
    <xf numFmtId="0" fontId="30" fillId="0" borderId="1" xfId="0" applyNumberFormat="1" applyFont="1" applyFill="1" applyBorder="1" applyAlignment="1" applyProtection="1">
      <alignment vertical="center"/>
    </xf>
    <xf numFmtId="176" fontId="15" fillId="0" borderId="1" xfId="1" applyNumberFormat="1" applyFont="1" applyFill="1" applyBorder="1" applyAlignment="1" applyProtection="1">
      <alignment horizontal="center" vertical="center"/>
    </xf>
    <xf numFmtId="177" fontId="0" fillId="0" borderId="0" xfId="0" applyNumberFormat="1" applyFont="1" applyFill="1" applyBorder="1" applyAlignment="1"/>
    <xf numFmtId="0" fontId="31" fillId="0" borderId="1" xfId="0" applyNumberFormat="1" applyFont="1" applyFill="1" applyBorder="1" applyAlignment="1" applyProtection="1">
      <alignment horizontal="center" vertical="center" wrapText="1"/>
    </xf>
    <xf numFmtId="176" fontId="18" fillId="0" borderId="1" xfId="1" applyNumberFormat="1" applyFont="1" applyFill="1" applyBorder="1" applyAlignment="1" applyProtection="1">
      <alignment horizontal="center" vertical="center"/>
    </xf>
    <xf numFmtId="0" fontId="1" fillId="0" borderId="0" xfId="0" applyFont="1" applyFill="1" applyBorder="1" applyAlignment="1">
      <alignment vertical="center"/>
    </xf>
    <xf numFmtId="0" fontId="1" fillId="0" borderId="0" xfId="0" applyFont="1" applyFill="1" applyBorder="1" applyAlignment="1">
      <alignment horizontal="right" vertical="center"/>
    </xf>
    <xf numFmtId="0" fontId="1" fillId="0" borderId="0" xfId="0" applyFont="1" applyFill="1" applyBorder="1" applyAlignment="1">
      <alignment horizontal="center" vertical="center"/>
    </xf>
    <xf numFmtId="0" fontId="0" fillId="0" borderId="0" xfId="0" applyFont="1" applyFill="1" applyBorder="1" applyAlignment="1">
      <alignment vertical="center"/>
    </xf>
    <xf numFmtId="177" fontId="1" fillId="0" borderId="0" xfId="1" applyNumberFormat="1" applyFont="1" applyFill="1" applyAlignment="1">
      <alignment vertical="center"/>
    </xf>
    <xf numFmtId="0" fontId="32" fillId="0" borderId="0" xfId="0" applyFont="1" applyFill="1" applyBorder="1" applyAlignment="1">
      <alignment horizontal="center" vertical="center"/>
    </xf>
    <xf numFmtId="177" fontId="1" fillId="0" borderId="0" xfId="1" applyNumberFormat="1" applyFont="1" applyFill="1" applyAlignment="1">
      <alignment horizontal="right" vertical="center"/>
    </xf>
    <xf numFmtId="0" fontId="3" fillId="0" borderId="1" xfId="0" applyFont="1" applyFill="1" applyBorder="1" applyAlignment="1">
      <alignment horizontal="center" vertical="center" wrapText="1"/>
    </xf>
    <xf numFmtId="0" fontId="19" fillId="0" borderId="1" xfId="0" applyNumberFormat="1" applyFont="1" applyFill="1" applyBorder="1" applyAlignment="1" applyProtection="1">
      <alignment horizontal="center" vertical="center" wrapText="1"/>
    </xf>
    <xf numFmtId="0" fontId="30" fillId="0" borderId="1" xfId="0" applyNumberFormat="1" applyFont="1" applyFill="1" applyBorder="1" applyAlignment="1" applyProtection="1">
      <alignment horizontal="left" vertical="center" wrapText="1"/>
    </xf>
    <xf numFmtId="182" fontId="15" fillId="0" borderId="1" xfId="0" applyNumberFormat="1" applyFont="1" applyFill="1" applyBorder="1" applyAlignment="1" applyProtection="1">
      <alignment horizontal="center" vertical="center" wrapText="1"/>
    </xf>
    <xf numFmtId="180" fontId="15" fillId="0" borderId="1" xfId="0" applyNumberFormat="1" applyFont="1" applyFill="1" applyBorder="1" applyAlignment="1" applyProtection="1">
      <alignment horizontal="right" vertical="center"/>
    </xf>
    <xf numFmtId="0" fontId="33" fillId="0" borderId="1" xfId="0" applyFont="1" applyFill="1" applyBorder="1" applyAlignment="1">
      <alignment horizontal="left" vertical="center" wrapText="1"/>
    </xf>
    <xf numFmtId="180" fontId="18" fillId="0" borderId="1" xfId="0" applyNumberFormat="1" applyFont="1" applyFill="1" applyBorder="1" applyAlignment="1" applyProtection="1">
      <alignment horizontal="right" vertical="center"/>
    </xf>
    <xf numFmtId="180" fontId="1" fillId="0" borderId="1" xfId="0" applyNumberFormat="1" applyFont="1" applyFill="1" applyBorder="1" applyAlignment="1">
      <alignment vertical="center"/>
    </xf>
    <xf numFmtId="182" fontId="18" fillId="0" borderId="1" xfId="0" applyNumberFormat="1" applyFont="1" applyFill="1" applyBorder="1" applyAlignment="1" applyProtection="1">
      <alignment horizontal="center" vertical="center" wrapText="1"/>
    </xf>
    <xf numFmtId="0" fontId="4" fillId="0" borderId="0" xfId="0" applyFont="1" applyFill="1" applyBorder="1" applyAlignment="1">
      <alignment vertical="center"/>
    </xf>
    <xf numFmtId="0" fontId="1" fillId="0" borderId="2" xfId="0" applyFont="1" applyFill="1" applyBorder="1" applyAlignment="1">
      <alignment horizontal="center" vertical="center" wrapText="1"/>
    </xf>
    <xf numFmtId="0" fontId="30" fillId="0" borderId="1" xfId="0" applyNumberFormat="1" applyFont="1" applyFill="1" applyBorder="1" applyAlignment="1" applyProtection="1">
      <alignment horizontal="left" vertical="center"/>
    </xf>
    <xf numFmtId="183" fontId="1" fillId="0" borderId="1" xfId="0" applyNumberFormat="1" applyFont="1" applyFill="1" applyBorder="1" applyAlignment="1">
      <alignment vertical="center"/>
    </xf>
    <xf numFmtId="0" fontId="34" fillId="0" borderId="5" xfId="0" applyFont="1" applyFill="1" applyBorder="1" applyAlignment="1">
      <alignment horizontal="center" vertical="center" wrapText="1"/>
    </xf>
    <xf numFmtId="183" fontId="4" fillId="0" borderId="1" xfId="0" applyNumberFormat="1" applyFont="1" applyFill="1" applyBorder="1" applyAlignment="1">
      <alignment vertical="center"/>
    </xf>
    <xf numFmtId="0" fontId="5" fillId="0" borderId="0" xfId="0" applyFont="1" applyFill="1" applyBorder="1" applyAlignment="1">
      <alignment vertical="center"/>
    </xf>
    <xf numFmtId="0" fontId="35" fillId="0" borderId="0" xfId="0" applyFont="1" applyAlignment="1">
      <alignment vertical="center"/>
    </xf>
    <xf numFmtId="0" fontId="0" fillId="0" borderId="0" xfId="0" applyAlignment="1">
      <alignment vertical="center"/>
    </xf>
    <xf numFmtId="0" fontId="3" fillId="0" borderId="1" xfId="0" applyFont="1" applyBorder="1" applyAlignment="1">
      <alignment horizontal="center" vertical="center"/>
    </xf>
    <xf numFmtId="0" fontId="4" fillId="0" borderId="1" xfId="0" applyFont="1" applyFill="1" applyBorder="1" applyAlignment="1">
      <alignment vertical="center"/>
    </xf>
    <xf numFmtId="0" fontId="15" fillId="0" borderId="1" xfId="0" applyNumberFormat="1" applyFont="1" applyFill="1" applyBorder="1" applyAlignment="1" applyProtection="1">
      <alignment horizontal="left" vertical="center"/>
    </xf>
    <xf numFmtId="0" fontId="0" fillId="0" borderId="0" xfId="0" applyFont="1" applyAlignment="1">
      <alignment vertical="center"/>
    </xf>
    <xf numFmtId="0" fontId="13" fillId="0" borderId="1" xfId="107" applyFont="1" applyFill="1" applyBorder="1" applyAlignment="1">
      <alignment horizontal="center" vertical="center"/>
    </xf>
    <xf numFmtId="182" fontId="13" fillId="0" borderId="1" xfId="107" applyNumberFormat="1" applyFont="1" applyFill="1" applyBorder="1" applyAlignment="1">
      <alignment horizontal="center" vertical="center"/>
    </xf>
    <xf numFmtId="0" fontId="36" fillId="0" borderId="1" xfId="86" applyFont="1" applyFill="1" applyBorder="1" applyAlignment="1">
      <alignment horizontal="left" vertical="center"/>
    </xf>
    <xf numFmtId="182" fontId="37" fillId="0" borderId="1" xfId="107" applyNumberFormat="1" applyFont="1" applyFill="1" applyBorder="1" applyAlignment="1">
      <alignment horizontal="right" vertical="center"/>
    </xf>
    <xf numFmtId="182" fontId="36" fillId="0" borderId="1" xfId="98" applyNumberFormat="1" applyFont="1" applyFill="1" applyBorder="1" applyAlignment="1">
      <alignment horizontal="right" vertical="center" wrapText="1"/>
    </xf>
    <xf numFmtId="0" fontId="19" fillId="0" borderId="1" xfId="86" applyFont="1" applyFill="1" applyBorder="1" applyAlignment="1">
      <alignment horizontal="center" vertical="center"/>
    </xf>
    <xf numFmtId="182" fontId="19" fillId="0" borderId="1" xfId="107" applyNumberFormat="1" applyFont="1" applyFill="1" applyBorder="1" applyAlignment="1">
      <alignment horizontal="right" vertical="center"/>
    </xf>
    <xf numFmtId="0" fontId="38" fillId="0" borderId="1" xfId="0" applyNumberFormat="1" applyFont="1" applyFill="1" applyBorder="1" applyAlignment="1" applyProtection="1">
      <alignment horizontal="center" vertical="center"/>
    </xf>
    <xf numFmtId="0" fontId="39" fillId="0" borderId="0" xfId="0" applyFont="1" applyFill="1" applyBorder="1" applyAlignment="1">
      <alignment vertical="center"/>
    </xf>
    <xf numFmtId="0" fontId="15" fillId="0" borderId="0" xfId="0" applyFont="1" applyFill="1" applyBorder="1" applyAlignment="1">
      <alignment vertical="center"/>
    </xf>
    <xf numFmtId="0" fontId="15" fillId="0" borderId="0" xfId="0" applyFont="1" applyFill="1" applyBorder="1" applyAlignment="1">
      <alignment horizontal="right" vertical="center"/>
    </xf>
    <xf numFmtId="0" fontId="15" fillId="0" borderId="0" xfId="0" applyFont="1" applyFill="1" applyBorder="1" applyAlignment="1">
      <alignment horizontal="center" vertical="center"/>
    </xf>
    <xf numFmtId="0" fontId="40" fillId="0" borderId="0" xfId="0" applyFont="1" applyFill="1" applyBorder="1" applyAlignment="1">
      <alignment vertical="center"/>
    </xf>
    <xf numFmtId="177" fontId="15" fillId="0" borderId="0" xfId="1" applyNumberFormat="1" applyFont="1" applyFill="1" applyAlignment="1">
      <alignment vertical="center"/>
    </xf>
    <xf numFmtId="0" fontId="27" fillId="0" borderId="0" xfId="0" applyFont="1" applyFill="1" applyBorder="1" applyAlignment="1">
      <alignment horizontal="center" vertical="center"/>
    </xf>
    <xf numFmtId="177" fontId="15" fillId="0" borderId="0" xfId="1" applyNumberFormat="1" applyFont="1" applyFill="1" applyAlignment="1">
      <alignment horizontal="right" vertical="center"/>
    </xf>
    <xf numFmtId="0" fontId="15" fillId="0" borderId="2" xfId="0" applyFont="1" applyFill="1" applyBorder="1" applyAlignment="1">
      <alignment vertical="center"/>
    </xf>
    <xf numFmtId="0" fontId="28" fillId="0" borderId="0" xfId="0" applyFont="1" applyFill="1" applyAlignment="1">
      <alignment horizontal="center" vertical="center"/>
    </xf>
    <xf numFmtId="0" fontId="19" fillId="0" borderId="1" xfId="0" applyFont="1" applyFill="1" applyBorder="1" applyAlignment="1">
      <alignment horizontal="center" vertical="center" wrapText="1"/>
    </xf>
    <xf numFmtId="184" fontId="15" fillId="0" borderId="1" xfId="1" applyNumberFormat="1" applyFont="1" applyFill="1" applyBorder="1" applyAlignment="1" applyProtection="1">
      <alignment horizontal="center" vertical="center"/>
    </xf>
    <xf numFmtId="0" fontId="41" fillId="0" borderId="1" xfId="0" applyFont="1" applyFill="1" applyBorder="1" applyAlignment="1">
      <alignment horizontal="left" vertical="center" wrapText="1"/>
    </xf>
    <xf numFmtId="177" fontId="42" fillId="0" borderId="1" xfId="1" applyNumberFormat="1" applyFont="1" applyFill="1" applyBorder="1" applyAlignment="1">
      <alignment horizontal="center" vertical="center" wrapText="1"/>
    </xf>
    <xf numFmtId="184" fontId="18" fillId="0" borderId="1" xfId="1" applyNumberFormat="1" applyFont="1" applyFill="1" applyBorder="1" applyAlignment="1" applyProtection="1">
      <alignment horizontal="center" vertical="center"/>
    </xf>
    <xf numFmtId="0" fontId="1" fillId="0" borderId="2" xfId="0" applyFont="1" applyFill="1" applyBorder="1" applyAlignment="1">
      <alignment vertical="center"/>
    </xf>
    <xf numFmtId="176" fontId="15" fillId="0" borderId="1" xfId="0" applyNumberFormat="1" applyFont="1" applyFill="1" applyBorder="1" applyAlignment="1" applyProtection="1">
      <alignment horizontal="center" vertical="center"/>
    </xf>
    <xf numFmtId="0" fontId="42" fillId="0" borderId="5" xfId="0" applyFont="1" applyFill="1" applyBorder="1" applyAlignment="1">
      <alignment horizontal="center" vertical="center" wrapText="1"/>
    </xf>
    <xf numFmtId="0" fontId="43" fillId="0" borderId="0" xfId="0" applyFont="1" applyFill="1" applyAlignment="1">
      <alignment horizontal="left" vertical="center"/>
    </xf>
    <xf numFmtId="0" fontId="44" fillId="0" borderId="0" xfId="0" applyFont="1" applyFill="1" applyAlignment="1">
      <alignment horizontal="center" vertical="center"/>
    </xf>
    <xf numFmtId="0" fontId="45" fillId="0" borderId="0" xfId="0" applyFont="1" applyFill="1" applyAlignment="1">
      <alignment horizontal="right" vertical="center"/>
    </xf>
    <xf numFmtId="0" fontId="29" fillId="0" borderId="0" xfId="0" applyFont="1" applyFill="1" applyAlignment="1">
      <alignment horizontal="center" vertical="center" wrapText="1"/>
    </xf>
    <xf numFmtId="0" fontId="29" fillId="0" borderId="0" xfId="0" applyFont="1" applyFill="1" applyAlignment="1">
      <alignment vertical="center" wrapText="1"/>
    </xf>
    <xf numFmtId="0" fontId="25" fillId="0" borderId="0" xfId="0" applyFont="1" applyFill="1" applyAlignment="1">
      <alignment vertical="center" wrapText="1"/>
    </xf>
    <xf numFmtId="0" fontId="25" fillId="0" borderId="0" xfId="0" applyFont="1" applyFill="1" applyAlignment="1">
      <alignment vertical="center"/>
    </xf>
    <xf numFmtId="0" fontId="46" fillId="0" borderId="0" xfId="0" applyFont="1" applyFill="1" applyAlignment="1">
      <alignment horizontal="left" vertical="center" wrapText="1"/>
    </xf>
    <xf numFmtId="0" fontId="19" fillId="0" borderId="1" xfId="0" applyFont="1" applyFill="1" applyBorder="1" applyAlignment="1">
      <alignment vertical="center" wrapText="1"/>
    </xf>
    <xf numFmtId="178" fontId="19" fillId="0" borderId="1" xfId="0" applyNumberFormat="1" applyFont="1" applyFill="1" applyBorder="1" applyAlignment="1">
      <alignment horizontal="right" vertical="center" wrapText="1"/>
    </xf>
    <xf numFmtId="0" fontId="37" fillId="0" borderId="1" xfId="0" applyFont="1" applyFill="1" applyBorder="1" applyAlignment="1">
      <alignment horizontal="left" vertical="center" wrapText="1" indent="2"/>
    </xf>
    <xf numFmtId="0" fontId="37" fillId="3" borderId="1" xfId="0" applyFont="1" applyFill="1" applyBorder="1" applyAlignment="1">
      <alignment horizontal="center" vertical="center" wrapText="1"/>
    </xf>
    <xf numFmtId="0" fontId="37" fillId="3" borderId="1" xfId="0" applyNumberFormat="1" applyFont="1" applyFill="1" applyBorder="1" applyAlignment="1">
      <alignment horizontal="left" vertical="center" wrapText="1"/>
    </xf>
    <xf numFmtId="0" fontId="15" fillId="3" borderId="1" xfId="0" applyNumberFormat="1" applyFont="1" applyFill="1" applyBorder="1" applyAlignment="1">
      <alignment horizontal="center" vertical="center" wrapText="1"/>
    </xf>
    <xf numFmtId="178" fontId="37" fillId="0" borderId="1" xfId="0" applyNumberFormat="1" applyFont="1" applyFill="1" applyBorder="1" applyAlignment="1">
      <alignment horizontal="right" vertical="center" wrapText="1"/>
    </xf>
    <xf numFmtId="0" fontId="37" fillId="0" borderId="1" xfId="0" applyFont="1" applyFill="1" applyBorder="1" applyAlignment="1">
      <alignment horizontal="left" vertical="center" wrapText="1"/>
    </xf>
    <xf numFmtId="0" fontId="37"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47" fillId="0" borderId="0" xfId="92" applyFont="1" applyAlignment="1">
      <alignment horizontal="left" vertical="center"/>
    </xf>
    <xf numFmtId="178" fontId="25" fillId="0" borderId="0" xfId="0" applyNumberFormat="1" applyFont="1" applyFill="1" applyAlignment="1">
      <alignment horizontal="right" vertical="center" wrapText="1"/>
    </xf>
    <xf numFmtId="0" fontId="25" fillId="0" borderId="0" xfId="0" applyFont="1" applyFill="1" applyAlignment="1">
      <alignment horizontal="right" vertical="center" wrapText="1"/>
    </xf>
    <xf numFmtId="0" fontId="29" fillId="0" borderId="0" xfId="0" applyFont="1" applyFill="1" applyAlignment="1">
      <alignment horizontal="center" vertical="center"/>
    </xf>
    <xf numFmtId="0" fontId="48" fillId="0" borderId="0" xfId="0" applyFont="1" applyFill="1" applyAlignment="1">
      <alignment vertical="center"/>
    </xf>
    <xf numFmtId="0" fontId="49" fillId="0" borderId="0" xfId="0" applyFont="1" applyFill="1" applyAlignment="1">
      <alignment vertical="center"/>
    </xf>
    <xf numFmtId="0" fontId="44" fillId="0" borderId="0" xfId="0" applyFont="1" applyFill="1" applyAlignment="1">
      <alignment horizontal="center" vertical="center" wrapText="1"/>
    </xf>
    <xf numFmtId="0" fontId="45" fillId="0" borderId="0" xfId="0" applyFont="1" applyFill="1" applyAlignment="1">
      <alignment horizontal="right" vertical="center" wrapText="1"/>
    </xf>
    <xf numFmtId="0" fontId="48" fillId="0" borderId="1" xfId="0" applyFont="1" applyFill="1" applyBorder="1" applyAlignment="1">
      <alignment horizontal="left" vertical="center" wrapText="1"/>
    </xf>
    <xf numFmtId="185" fontId="48" fillId="0" borderId="1" xfId="0" applyNumberFormat="1" applyFont="1" applyFill="1" applyBorder="1" applyAlignment="1">
      <alignment horizontal="right" vertical="center" wrapText="1"/>
    </xf>
    <xf numFmtId="178" fontId="48" fillId="0" borderId="1" xfId="0" applyNumberFormat="1" applyFont="1" applyFill="1" applyBorder="1" applyAlignment="1">
      <alignment horizontal="right" vertical="center" wrapText="1"/>
    </xf>
    <xf numFmtId="181" fontId="48" fillId="0" borderId="1" xfId="0" applyNumberFormat="1" applyFont="1" applyFill="1" applyBorder="1" applyAlignment="1">
      <alignment horizontal="right" vertical="center" wrapText="1"/>
    </xf>
    <xf numFmtId="0" fontId="48" fillId="0" borderId="1" xfId="0" applyFont="1" applyFill="1" applyBorder="1" applyAlignment="1">
      <alignment horizontal="left" vertical="center" wrapText="1" indent="1"/>
    </xf>
    <xf numFmtId="0" fontId="49" fillId="0" borderId="1" xfId="0" applyFont="1" applyFill="1" applyBorder="1" applyAlignment="1">
      <alignment horizontal="left" vertical="center" wrapText="1" indent="4"/>
    </xf>
    <xf numFmtId="178" fontId="49" fillId="0" borderId="1" xfId="0" applyNumberFormat="1" applyFont="1" applyFill="1" applyBorder="1" applyAlignment="1">
      <alignment horizontal="right" vertical="center" wrapText="1"/>
    </xf>
    <xf numFmtId="185" fontId="49" fillId="0" borderId="1" xfId="0" applyNumberFormat="1" applyFont="1" applyFill="1" applyBorder="1" applyAlignment="1">
      <alignment horizontal="right" vertical="center" wrapText="1"/>
    </xf>
    <xf numFmtId="186" fontId="48" fillId="0" borderId="1" xfId="0" applyNumberFormat="1" applyFont="1" applyFill="1" applyBorder="1" applyAlignment="1">
      <alignment horizontal="right" vertical="center" wrapText="1"/>
    </xf>
    <xf numFmtId="0" fontId="50" fillId="0" borderId="0" xfId="0" applyFont="1" applyFill="1" applyAlignment="1">
      <alignment vertical="center" wrapText="1"/>
    </xf>
    <xf numFmtId="0" fontId="50" fillId="0" borderId="0" xfId="0" applyFont="1" applyFill="1" applyAlignment="1">
      <alignment vertical="center"/>
    </xf>
    <xf numFmtId="0" fontId="49" fillId="0" borderId="1" xfId="0" applyFont="1" applyFill="1" applyBorder="1" applyAlignment="1">
      <alignment horizontal="left" vertical="center" wrapText="1"/>
    </xf>
    <xf numFmtId="0" fontId="25" fillId="0" borderId="1" xfId="0" applyFont="1" applyFill="1" applyBorder="1" applyAlignment="1">
      <alignment horizontal="left" vertical="center" wrapText="1" indent="2"/>
    </xf>
    <xf numFmtId="185" fontId="25" fillId="0" borderId="0" xfId="0" applyNumberFormat="1" applyFont="1" applyFill="1" applyAlignment="1">
      <alignment horizontal="right" vertical="center" wrapText="1"/>
    </xf>
    <xf numFmtId="0" fontId="51" fillId="0" borderId="0" xfId="0" applyFont="1" applyFill="1" applyAlignment="1">
      <alignment vertical="center"/>
    </xf>
    <xf numFmtId="0" fontId="22" fillId="0" borderId="0" xfId="0" applyFont="1" applyFill="1" applyAlignment="1">
      <alignment horizontal="center" vertical="center"/>
    </xf>
    <xf numFmtId="0" fontId="51" fillId="0" borderId="0" xfId="0" applyFont="1" applyFill="1" applyAlignment="1">
      <alignment horizontal="right"/>
    </xf>
    <xf numFmtId="0" fontId="52" fillId="0" borderId="1" xfId="0" applyFont="1" applyFill="1" applyBorder="1" applyAlignment="1">
      <alignment horizontal="center" vertical="center"/>
    </xf>
    <xf numFmtId="0" fontId="53" fillId="0" borderId="1" xfId="0" applyFont="1" applyFill="1" applyBorder="1" applyAlignment="1">
      <alignment horizontal="center" vertical="center"/>
    </xf>
    <xf numFmtId="3" fontId="24" fillId="0" borderId="1" xfId="0" applyNumberFormat="1" applyFont="1" applyFill="1" applyBorder="1" applyAlignment="1" applyProtection="1">
      <alignment horizontal="left" vertical="center"/>
    </xf>
    <xf numFmtId="3" fontId="24" fillId="0" borderId="1" xfId="0" applyNumberFormat="1" applyFont="1" applyFill="1" applyBorder="1" applyAlignment="1" applyProtection="1">
      <alignment horizontal="right" vertical="center"/>
    </xf>
    <xf numFmtId="3" fontId="16" fillId="0" borderId="1" xfId="0" applyNumberFormat="1" applyFont="1" applyFill="1" applyBorder="1" applyAlignment="1" applyProtection="1">
      <alignment horizontal="left" vertical="center"/>
    </xf>
    <xf numFmtId="3" fontId="16" fillId="0" borderId="1" xfId="0" applyNumberFormat="1" applyFont="1" applyFill="1" applyBorder="1" applyAlignment="1" applyProtection="1">
      <alignment horizontal="right" vertical="center"/>
    </xf>
    <xf numFmtId="0" fontId="16" fillId="0" borderId="5" xfId="0" applyNumberFormat="1" applyFont="1" applyFill="1" applyBorder="1" applyAlignment="1" applyProtection="1">
      <alignment horizontal="left" vertical="center"/>
    </xf>
    <xf numFmtId="0" fontId="51" fillId="0" borderId="0" xfId="0" applyFont="1" applyFill="1"/>
    <xf numFmtId="0" fontId="21" fillId="0" borderId="0" xfId="0" applyFont="1" applyFill="1" applyAlignment="1">
      <alignment horizontal="right"/>
    </xf>
    <xf numFmtId="0" fontId="7" fillId="0" borderId="1" xfId="0" applyFont="1" applyFill="1" applyBorder="1" applyAlignment="1">
      <alignment horizontal="center" vertical="center"/>
    </xf>
    <xf numFmtId="0" fontId="14" fillId="0" borderId="1" xfId="0" applyNumberFormat="1" applyFont="1" applyFill="1" applyBorder="1" applyAlignment="1" applyProtection="1">
      <alignment vertical="center"/>
    </xf>
    <xf numFmtId="0" fontId="12" fillId="0" borderId="1" xfId="0" applyNumberFormat="1" applyFont="1" applyFill="1" applyBorder="1" applyAlignment="1" applyProtection="1">
      <alignment vertical="center"/>
    </xf>
    <xf numFmtId="3" fontId="15" fillId="0" borderId="1" xfId="0" applyNumberFormat="1" applyFont="1" applyFill="1" applyBorder="1" applyAlignment="1" applyProtection="1">
      <alignment horizontal="right" vertical="center"/>
    </xf>
    <xf numFmtId="3" fontId="54" fillId="0" borderId="1" xfId="0" applyNumberFormat="1" applyFont="1" applyFill="1" applyBorder="1" applyAlignment="1" applyProtection="1">
      <alignment horizontal="right" vertical="center"/>
    </xf>
    <xf numFmtId="0" fontId="51" fillId="0" borderId="1" xfId="0" applyFont="1" applyFill="1" applyBorder="1"/>
    <xf numFmtId="3" fontId="16" fillId="0" borderId="4" xfId="0" applyNumberFormat="1" applyFont="1" applyFill="1" applyBorder="1" applyAlignment="1" applyProtection="1">
      <alignment horizontal="right" vertical="center"/>
    </xf>
    <xf numFmtId="0" fontId="21" fillId="0" borderId="1" xfId="0" applyFont="1" applyFill="1" applyBorder="1"/>
    <xf numFmtId="0" fontId="55" fillId="0" borderId="0" xfId="0" applyFont="1" applyFill="1" applyAlignment="1">
      <alignment vertical="center"/>
    </xf>
    <xf numFmtId="0" fontId="37" fillId="0" borderId="0" xfId="0" applyFont="1" applyFill="1" applyAlignment="1">
      <alignment vertical="center"/>
    </xf>
    <xf numFmtId="0" fontId="19" fillId="0" borderId="0" xfId="0" applyFont="1" applyFill="1" applyAlignment="1">
      <alignment vertical="center"/>
    </xf>
    <xf numFmtId="0" fontId="55" fillId="0" borderId="0" xfId="0" applyFont="1" applyFill="1"/>
    <xf numFmtId="0" fontId="56" fillId="0" borderId="0" xfId="0" applyNumberFormat="1" applyFont="1" applyFill="1" applyBorder="1" applyAlignment="1" applyProtection="1">
      <alignment horizontal="center" vertical="center" wrapText="1"/>
    </xf>
    <xf numFmtId="0" fontId="15" fillId="0" borderId="0" xfId="0" applyFont="1" applyFill="1" applyBorder="1" applyAlignment="1">
      <alignment vertical="center" wrapText="1"/>
    </xf>
    <xf numFmtId="0" fontId="40" fillId="0" borderId="0" xfId="0" applyFont="1" applyFill="1" applyBorder="1" applyAlignment="1">
      <alignment vertical="center" wrapText="1"/>
    </xf>
    <xf numFmtId="0" fontId="15" fillId="0" borderId="2" xfId="0" applyFont="1" applyFill="1" applyBorder="1" applyAlignment="1">
      <alignment horizontal="center" vertical="center" wrapText="1"/>
    </xf>
    <xf numFmtId="0" fontId="29" fillId="0" borderId="1" xfId="0" applyFont="1" applyBorder="1" applyAlignment="1">
      <alignment horizontal="center" vertical="center" wrapText="1"/>
    </xf>
    <xf numFmtId="0" fontId="31" fillId="0" borderId="1" xfId="0" applyNumberFormat="1" applyFont="1" applyFill="1" applyBorder="1" applyAlignment="1" applyProtection="1">
      <alignment vertical="center" wrapText="1"/>
    </xf>
    <xf numFmtId="187" fontId="18" fillId="0" borderId="1" xfId="1" applyNumberFormat="1" applyFont="1" applyFill="1" applyBorder="1" applyAlignment="1" applyProtection="1">
      <alignment horizontal="right" vertical="center"/>
    </xf>
    <xf numFmtId="0" fontId="30" fillId="0" borderId="1" xfId="0" applyNumberFormat="1" applyFont="1" applyFill="1" applyBorder="1" applyAlignment="1" applyProtection="1">
      <alignment vertical="center" wrapText="1"/>
    </xf>
    <xf numFmtId="187" fontId="15" fillId="0" borderId="1" xfId="1" applyNumberFormat="1" applyFont="1" applyFill="1" applyBorder="1" applyAlignment="1" applyProtection="1">
      <alignment horizontal="right" vertical="center"/>
    </xf>
    <xf numFmtId="177" fontId="34" fillId="0" borderId="1" xfId="1" applyNumberFormat="1" applyFont="1" applyFill="1" applyBorder="1" applyAlignment="1">
      <alignment horizontal="center" vertical="center" wrapText="1"/>
    </xf>
    <xf numFmtId="0" fontId="28" fillId="0" borderId="1" xfId="0" applyNumberFormat="1" applyFont="1" applyFill="1" applyBorder="1" applyAlignment="1" applyProtection="1">
      <alignment vertical="center" wrapText="1"/>
    </xf>
    <xf numFmtId="177" fontId="15" fillId="0" borderId="1" xfId="1" applyNumberFormat="1" applyFont="1" applyFill="1" applyBorder="1" applyAlignment="1" applyProtection="1">
      <alignment horizontal="right" vertical="center"/>
    </xf>
    <xf numFmtId="0" fontId="57" fillId="0" borderId="1" xfId="0" applyNumberFormat="1" applyFont="1" applyFill="1" applyBorder="1" applyAlignment="1" applyProtection="1">
      <alignment vertical="center" wrapText="1"/>
    </xf>
    <xf numFmtId="177" fontId="18" fillId="0" borderId="1" xfId="1" applyNumberFormat="1" applyFont="1" applyFill="1" applyBorder="1" applyAlignment="1" applyProtection="1">
      <alignment horizontal="right" vertical="center" wrapText="1"/>
    </xf>
    <xf numFmtId="177" fontId="57" fillId="0" borderId="1" xfId="1" applyNumberFormat="1" applyFont="1" applyFill="1" applyBorder="1" applyAlignment="1">
      <alignment horizontal="center" vertical="center" wrapText="1"/>
    </xf>
    <xf numFmtId="0" fontId="35" fillId="0" borderId="0" xfId="0" applyFont="1" applyFill="1" applyBorder="1" applyAlignment="1">
      <alignment vertical="center"/>
    </xf>
    <xf numFmtId="0" fontId="0" fillId="0" borderId="0" xfId="0" applyFont="1" applyFill="1" applyBorder="1" applyAlignment="1">
      <alignment vertical="center" wrapText="1"/>
    </xf>
    <xf numFmtId="0" fontId="27" fillId="0" borderId="0" xfId="0" applyNumberFormat="1" applyFont="1" applyFill="1" applyBorder="1" applyAlignment="1" applyProtection="1">
      <alignment horizontal="center" vertical="center" wrapText="1"/>
    </xf>
    <xf numFmtId="0" fontId="19" fillId="0" borderId="1" xfId="0" applyFont="1" applyBorder="1" applyAlignment="1">
      <alignment horizontal="center" vertical="center" wrapText="1"/>
    </xf>
    <xf numFmtId="176" fontId="40" fillId="0" borderId="0" xfId="0" applyNumberFormat="1" applyFont="1" applyFill="1" applyBorder="1" applyAlignment="1">
      <alignment vertical="center"/>
    </xf>
    <xf numFmtId="0" fontId="0" fillId="0" borderId="0" xfId="0" applyFont="1" applyFill="1" applyBorder="1" applyAlignment="1">
      <alignment wrapText="1"/>
    </xf>
    <xf numFmtId="177" fontId="0" fillId="0" borderId="0" xfId="0" applyNumberFormat="1" applyFont="1" applyFill="1" applyBorder="1" applyAlignment="1">
      <alignment wrapText="1"/>
    </xf>
    <xf numFmtId="43" fontId="0" fillId="0" borderId="0" xfId="1" applyFont="1" applyFill="1" applyAlignment="1">
      <alignment wrapText="1"/>
    </xf>
    <xf numFmtId="43" fontId="27" fillId="0" borderId="0" xfId="1" applyFont="1" applyFill="1" applyAlignment="1" applyProtection="1">
      <alignment horizontal="center" vertical="center" wrapText="1"/>
    </xf>
    <xf numFmtId="43" fontId="28" fillId="0" borderId="0" xfId="1" applyFont="1" applyFill="1" applyAlignment="1" applyProtection="1">
      <alignment horizontal="right" vertical="center" wrapText="1"/>
    </xf>
    <xf numFmtId="181" fontId="0" fillId="0" borderId="0" xfId="3" applyNumberFormat="1" applyFont="1" applyFill="1" applyAlignment="1">
      <alignment wrapText="1"/>
    </xf>
    <xf numFmtId="0" fontId="40" fillId="0" borderId="0" xfId="127" applyFont="1" applyFill="1" applyBorder="1" applyAlignment="1"/>
    <xf numFmtId="0" fontId="58" fillId="0" borderId="0" xfId="127" applyFont="1" applyFill="1" applyBorder="1" applyAlignment="1"/>
    <xf numFmtId="0" fontId="40" fillId="0" borderId="0" xfId="127" applyFont="1" applyFill="1" applyBorder="1" applyAlignment="1">
      <alignment vertical="center"/>
    </xf>
    <xf numFmtId="0" fontId="58" fillId="0" borderId="0" xfId="127" applyFont="1" applyFill="1" applyBorder="1" applyAlignment="1">
      <alignment vertical="center"/>
    </xf>
    <xf numFmtId="0" fontId="59" fillId="0" borderId="0" xfId="127" applyFont="1" applyFill="1" applyBorder="1" applyAlignment="1">
      <alignment vertical="center"/>
    </xf>
    <xf numFmtId="0" fontId="58" fillId="0" borderId="0" xfId="0" applyFont="1" applyFill="1" applyBorder="1" applyAlignment="1">
      <alignment vertical="center"/>
    </xf>
    <xf numFmtId="0" fontId="59" fillId="0" borderId="0" xfId="0" applyFont="1" applyFill="1" applyBorder="1" applyAlignment="1">
      <alignment vertical="center"/>
    </xf>
    <xf numFmtId="0" fontId="36" fillId="0" borderId="0" xfId="127" applyFont="1" applyFill="1" applyBorder="1" applyAlignment="1">
      <alignment vertical="center"/>
    </xf>
    <xf numFmtId="0" fontId="60" fillId="0" borderId="0" xfId="127" applyFont="1" applyFill="1" applyBorder="1" applyAlignment="1">
      <alignment vertical="center"/>
    </xf>
    <xf numFmtId="0" fontId="19" fillId="0" borderId="0" xfId="127" applyFont="1" applyFill="1" applyBorder="1" applyAlignment="1">
      <alignment vertical="center"/>
    </xf>
    <xf numFmtId="0" fontId="38" fillId="0" borderId="0" xfId="127" applyFont="1" applyFill="1" applyBorder="1" applyAlignment="1">
      <alignment vertical="center"/>
    </xf>
    <xf numFmtId="182" fontId="37" fillId="0" borderId="0" xfId="127" applyNumberFormat="1" applyFont="1" applyFill="1" applyBorder="1" applyAlignment="1"/>
    <xf numFmtId="180" fontId="40" fillId="0" borderId="0" xfId="127" applyNumberFormat="1" applyFont="1" applyFill="1" applyBorder="1" applyAlignment="1"/>
    <xf numFmtId="0" fontId="40" fillId="0" borderId="0" xfId="127" applyFont="1" applyFill="1"/>
    <xf numFmtId="0" fontId="61" fillId="0" borderId="0" xfId="127" applyFont="1" applyFill="1" applyAlignment="1">
      <alignment horizontal="center" vertical="center"/>
    </xf>
    <xf numFmtId="180" fontId="61" fillId="0" borderId="0" xfId="127" applyNumberFormat="1" applyFont="1" applyFill="1" applyAlignment="1">
      <alignment horizontal="center" vertical="center"/>
    </xf>
    <xf numFmtId="180" fontId="15" fillId="0" borderId="2" xfId="0" applyNumberFormat="1" applyFont="1" applyFill="1" applyBorder="1" applyAlignment="1">
      <alignment horizontal="center" vertical="center" wrapText="1"/>
    </xf>
    <xf numFmtId="0" fontId="59" fillId="0" borderId="6" xfId="0" applyFont="1" applyFill="1" applyBorder="1" applyAlignment="1">
      <alignment horizontal="center" vertical="center"/>
    </xf>
    <xf numFmtId="0" fontId="59" fillId="0" borderId="7" xfId="0" applyNumberFormat="1" applyFont="1" applyFill="1" applyBorder="1" applyAlignment="1" applyProtection="1">
      <alignment horizontal="center" vertical="center"/>
    </xf>
    <xf numFmtId="0" fontId="58" fillId="0" borderId="8" xfId="127" applyFont="1" applyFill="1" applyBorder="1" applyAlignment="1"/>
    <xf numFmtId="180" fontId="58" fillId="0" borderId="9" xfId="127" applyNumberFormat="1" applyFont="1" applyFill="1" applyBorder="1" applyAlignment="1"/>
    <xf numFmtId="0" fontId="36" fillId="0" borderId="6" xfId="0" applyFont="1" applyFill="1" applyBorder="1" applyAlignment="1">
      <alignment horizontal="left" vertical="center"/>
    </xf>
    <xf numFmtId="0" fontId="59" fillId="0" borderId="6" xfId="0" applyFont="1" applyFill="1" applyBorder="1" applyAlignment="1">
      <alignment horizontal="left" vertical="center"/>
    </xf>
    <xf numFmtId="3" fontId="36" fillId="0" borderId="10" xfId="0" applyNumberFormat="1" applyFont="1" applyFill="1" applyBorder="1" applyAlignment="1">
      <alignment horizontal="right" vertical="center"/>
    </xf>
    <xf numFmtId="3" fontId="36" fillId="0" borderId="1" xfId="0" applyNumberFormat="1" applyFont="1" applyFill="1" applyBorder="1" applyAlignment="1" applyProtection="1">
      <alignment horizontal="right" vertical="center"/>
    </xf>
    <xf numFmtId="180" fontId="36" fillId="0" borderId="11" xfId="0" applyNumberFormat="1" applyFont="1" applyFill="1" applyBorder="1" applyAlignment="1" applyProtection="1">
      <alignment horizontal="right" vertical="center"/>
    </xf>
    <xf numFmtId="0" fontId="58" fillId="0" borderId="1" xfId="127" applyFont="1" applyFill="1" applyBorder="1" applyAlignment="1">
      <alignment vertical="center"/>
    </xf>
    <xf numFmtId="0" fontId="59" fillId="0" borderId="1" xfId="127" applyFont="1" applyFill="1" applyBorder="1" applyAlignment="1">
      <alignment vertical="center"/>
    </xf>
    <xf numFmtId="0" fontId="40" fillId="0" borderId="1" xfId="127" applyFont="1" applyFill="1" applyBorder="1" applyAlignment="1">
      <alignment vertical="center"/>
    </xf>
    <xf numFmtId="0" fontId="58" fillId="0" borderId="1" xfId="0" applyFont="1" applyFill="1" applyBorder="1" applyAlignment="1">
      <alignment vertical="center"/>
    </xf>
    <xf numFmtId="0" fontId="59" fillId="0" borderId="1" xfId="0" applyFont="1" applyFill="1" applyBorder="1" applyAlignment="1">
      <alignment vertical="center"/>
    </xf>
    <xf numFmtId="3" fontId="36" fillId="0" borderId="12" xfId="0" applyNumberFormat="1" applyFont="1" applyFill="1" applyBorder="1" applyAlignment="1">
      <alignment horizontal="right" vertical="center"/>
    </xf>
    <xf numFmtId="0" fontId="36" fillId="0" borderId="10" xfId="0" applyFont="1" applyFill="1" applyBorder="1" applyAlignment="1">
      <alignment horizontal="left" vertical="center"/>
    </xf>
    <xf numFmtId="3" fontId="36" fillId="0" borderId="13" xfId="0" applyNumberFormat="1" applyFont="1" applyFill="1" applyBorder="1" applyAlignment="1">
      <alignment horizontal="right" vertical="center"/>
    </xf>
    <xf numFmtId="0" fontId="36" fillId="0" borderId="14" xfId="0" applyFont="1" applyFill="1" applyBorder="1" applyAlignment="1">
      <alignment horizontal="left" vertical="center"/>
    </xf>
    <xf numFmtId="0" fontId="36" fillId="0" borderId="1" xfId="127" applyFont="1" applyFill="1" applyBorder="1" applyAlignment="1">
      <alignment vertical="center"/>
    </xf>
    <xf numFmtId="0" fontId="60" fillId="0" borderId="1" xfId="127" applyFont="1" applyFill="1" applyBorder="1" applyAlignment="1">
      <alignment vertical="center"/>
    </xf>
    <xf numFmtId="0" fontId="19" fillId="0" borderId="1" xfId="127" applyFont="1" applyFill="1" applyBorder="1" applyAlignment="1">
      <alignment vertical="center"/>
    </xf>
    <xf numFmtId="0" fontId="38" fillId="0" borderId="1" xfId="127" applyFont="1" applyFill="1" applyBorder="1" applyAlignment="1">
      <alignment vertical="center"/>
    </xf>
    <xf numFmtId="0" fontId="59" fillId="0" borderId="10" xfId="0" applyFont="1" applyFill="1" applyBorder="1" applyAlignment="1">
      <alignment horizontal="left" vertical="center"/>
    </xf>
    <xf numFmtId="0" fontId="58" fillId="0" borderId="7" xfId="127" applyFont="1" applyFill="1" applyBorder="1" applyAlignment="1">
      <alignment vertical="center"/>
    </xf>
    <xf numFmtId="3" fontId="36" fillId="0" borderId="15" xfId="0" applyNumberFormat="1" applyFont="1" applyFill="1" applyBorder="1" applyAlignment="1">
      <alignment horizontal="right" vertical="center"/>
    </xf>
    <xf numFmtId="180" fontId="58" fillId="0" borderId="0" xfId="127" applyNumberFormat="1" applyFont="1" applyFill="1" applyBorder="1" applyAlignment="1">
      <alignment vertical="center"/>
    </xf>
    <xf numFmtId="180" fontId="59" fillId="0" borderId="0" xfId="127" applyNumberFormat="1" applyFont="1" applyFill="1" applyBorder="1" applyAlignment="1">
      <alignment vertical="center"/>
    </xf>
    <xf numFmtId="0" fontId="35" fillId="0"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34" fillId="0" borderId="5" xfId="0" applyFont="1" applyFill="1" applyBorder="1" applyAlignment="1">
      <alignment vertical="center" wrapText="1"/>
    </xf>
    <xf numFmtId="182" fontId="18" fillId="0" borderId="1" xfId="1" applyNumberFormat="1" applyFont="1" applyFill="1" applyBorder="1" applyAlignment="1" applyProtection="1">
      <alignment horizontal="center" vertical="center"/>
    </xf>
    <xf numFmtId="183" fontId="4" fillId="0" borderId="1" xfId="0" applyNumberFormat="1" applyFont="1" applyFill="1" applyBorder="1" applyAlignment="1">
      <alignment vertical="center" wrapText="1"/>
    </xf>
    <xf numFmtId="0" fontId="33" fillId="0" borderId="5" xfId="0" applyFont="1" applyFill="1" applyBorder="1" applyAlignment="1">
      <alignment vertical="center" wrapText="1"/>
    </xf>
    <xf numFmtId="182" fontId="15" fillId="0" borderId="1" xfId="1" applyNumberFormat="1" applyFont="1" applyFill="1" applyBorder="1" applyAlignment="1" applyProtection="1">
      <alignment horizontal="center" vertical="center"/>
    </xf>
    <xf numFmtId="183" fontId="1" fillId="0" borderId="1" xfId="0" applyNumberFormat="1" applyFont="1" applyFill="1" applyBorder="1" applyAlignment="1">
      <alignment vertical="center" wrapText="1"/>
    </xf>
    <xf numFmtId="0" fontId="52" fillId="0" borderId="0" xfId="0" applyFont="1" applyFill="1"/>
    <xf numFmtId="0" fontId="15" fillId="0" borderId="0" xfId="0" applyFont="1" applyFill="1"/>
    <xf numFmtId="0" fontId="22" fillId="2" borderId="0" xfId="0" applyFont="1" applyFill="1" applyAlignment="1">
      <alignment horizontal="center" vertical="center"/>
    </xf>
    <xf numFmtId="0" fontId="21" fillId="0" borderId="0" xfId="0" applyFont="1" applyFill="1" applyBorder="1"/>
    <xf numFmtId="0" fontId="62" fillId="0" borderId="0" xfId="0" applyFont="1" applyFill="1" applyBorder="1" applyAlignment="1">
      <alignment horizontal="right"/>
    </xf>
    <xf numFmtId="0" fontId="0" fillId="0" borderId="0" xfId="0" applyFont="1" applyFill="1"/>
    <xf numFmtId="0" fontId="19" fillId="0" borderId="7" xfId="86" applyFont="1" applyFill="1" applyBorder="1" applyAlignment="1">
      <alignment horizontal="center" vertical="center"/>
    </xf>
    <xf numFmtId="0" fontId="19" fillId="0" borderId="4" xfId="86" applyFont="1" applyFill="1" applyBorder="1" applyAlignment="1">
      <alignment horizontal="center" vertical="center"/>
    </xf>
    <xf numFmtId="0" fontId="19" fillId="0" borderId="1" xfId="86" applyFont="1" applyFill="1" applyBorder="1" applyAlignment="1">
      <alignment horizontal="center" vertical="center" wrapText="1"/>
    </xf>
    <xf numFmtId="176" fontId="15" fillId="0" borderId="1" xfId="0" applyNumberFormat="1" applyFont="1" applyFill="1" applyBorder="1" applyAlignment="1" applyProtection="1">
      <alignment horizontal="right" vertical="center"/>
    </xf>
    <xf numFmtId="176" fontId="15" fillId="0" borderId="1" xfId="0" applyNumberFormat="1" applyFont="1" applyFill="1" applyBorder="1" applyAlignment="1">
      <alignment vertical="center"/>
    </xf>
    <xf numFmtId="184" fontId="15" fillId="0" borderId="1" xfId="0" applyNumberFormat="1" applyFont="1" applyFill="1" applyBorder="1" applyAlignment="1">
      <alignment vertical="center"/>
    </xf>
    <xf numFmtId="184" fontId="1" fillId="0" borderId="1" xfId="0" applyNumberFormat="1" applyFont="1" applyFill="1" applyBorder="1" applyAlignment="1">
      <alignment vertical="center"/>
    </xf>
    <xf numFmtId="176" fontId="18" fillId="0" borderId="1" xfId="0" applyNumberFormat="1" applyFont="1" applyFill="1" applyBorder="1" applyAlignment="1" applyProtection="1">
      <alignment horizontal="right" vertical="center"/>
    </xf>
    <xf numFmtId="181" fontId="1" fillId="0" borderId="0" xfId="3" applyNumberFormat="1" applyFont="1" applyFill="1" applyAlignment="1">
      <alignment vertic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0" borderId="2" xfId="0" applyFont="1" applyFill="1" applyBorder="1" applyAlignment="1">
      <alignment vertical="center" wrapText="1"/>
    </xf>
    <xf numFmtId="0" fontId="63" fillId="0" borderId="0" xfId="0" applyFont="1" applyAlignment="1">
      <alignment vertical="center"/>
    </xf>
    <xf numFmtId="0" fontId="2" fillId="0" borderId="0" xfId="0" applyFont="1" applyFill="1" applyAlignment="1">
      <alignment horizontal="center" vertical="center"/>
    </xf>
    <xf numFmtId="0" fontId="1" fillId="0" borderId="0" xfId="0" applyFont="1" applyFill="1" applyAlignment="1">
      <alignment horizontal="right" vertical="center"/>
    </xf>
    <xf numFmtId="3" fontId="0" fillId="0" borderId="0" xfId="0" applyNumberFormat="1" applyFont="1" applyAlignment="1">
      <alignment vertical="center"/>
    </xf>
    <xf numFmtId="0" fontId="0" fillId="0" borderId="0" xfId="0" applyFill="1"/>
    <xf numFmtId="0" fontId="40" fillId="0" borderId="0" xfId="0" applyFont="1" applyFill="1" applyBorder="1" applyAlignment="1">
      <alignment wrapText="1"/>
    </xf>
    <xf numFmtId="0" fontId="38" fillId="0" borderId="0" xfId="0" applyFont="1" applyFill="1" applyBorder="1" applyAlignment="1">
      <alignment wrapText="1"/>
    </xf>
    <xf numFmtId="0" fontId="27" fillId="0" borderId="0" xfId="0" applyNumberFormat="1" applyFont="1" applyFill="1" applyAlignment="1" applyProtection="1">
      <alignment horizontal="center" vertical="center" wrapText="1"/>
    </xf>
    <xf numFmtId="0" fontId="15" fillId="0" borderId="0" xfId="0" applyFont="1" applyFill="1" applyBorder="1" applyAlignment="1">
      <alignment horizontal="right" vertical="center" wrapText="1"/>
    </xf>
    <xf numFmtId="0" fontId="15" fillId="0" borderId="2" xfId="127" applyFont="1" applyFill="1" applyBorder="1" applyAlignment="1">
      <alignment horizontal="center" vertical="center" wrapText="1"/>
    </xf>
    <xf numFmtId="43" fontId="0" fillId="0" borderId="0" xfId="1" applyFont="1" applyFill="1" applyAlignment="1"/>
    <xf numFmtId="43" fontId="27" fillId="0" borderId="0" xfId="1" applyFont="1" applyFill="1" applyAlignment="1" applyProtection="1">
      <alignment horizontal="center" vertical="center"/>
    </xf>
    <xf numFmtId="43" fontId="28" fillId="0" borderId="0" xfId="1" applyFont="1" applyFill="1" applyAlignment="1" applyProtection="1">
      <alignment horizontal="right" vertical="center"/>
    </xf>
    <xf numFmtId="0" fontId="3" fillId="0" borderId="1" xfId="0" applyFont="1" applyBorder="1" applyAlignment="1">
      <alignment horizontal="center" vertical="center" wrapText="1"/>
    </xf>
    <xf numFmtId="0" fontId="0" fillId="0" borderId="0" xfId="0" applyFill="1" applyBorder="1" applyAlignment="1">
      <alignment vertical="center"/>
    </xf>
    <xf numFmtId="0" fontId="64" fillId="0" borderId="0" xfId="0" applyFont="1" applyFill="1" applyBorder="1" applyAlignment="1">
      <alignment vertical="center"/>
    </xf>
    <xf numFmtId="0" fontId="65" fillId="0" borderId="0" xfId="0" applyFont="1" applyFill="1" applyBorder="1" applyAlignment="1">
      <alignment vertical="center"/>
    </xf>
    <xf numFmtId="0" fontId="53" fillId="0" borderId="0" xfId="0" applyFont="1" applyFill="1" applyBorder="1" applyAlignment="1">
      <alignment vertical="center"/>
    </xf>
    <xf numFmtId="0" fontId="25" fillId="0" borderId="0" xfId="0" applyFont="1" applyFill="1" applyBorder="1" applyAlignment="1">
      <alignment vertical="center"/>
    </xf>
    <xf numFmtId="0" fontId="29" fillId="0" borderId="0" xfId="0" applyFont="1" applyFill="1" applyBorder="1" applyAlignment="1">
      <alignment vertical="center"/>
    </xf>
    <xf numFmtId="0" fontId="0" fillId="0" borderId="0" xfId="0" applyFill="1" applyAlignment="1">
      <alignment vertical="center"/>
    </xf>
    <xf numFmtId="0" fontId="0" fillId="0" borderId="0" xfId="0" applyFill="1" applyAlignment="1">
      <alignment horizontal="right" vertical="center"/>
    </xf>
    <xf numFmtId="182" fontId="0" fillId="0" borderId="0" xfId="0" applyNumberFormat="1" applyFill="1" applyBorder="1" applyAlignment="1">
      <alignment vertical="center"/>
    </xf>
    <xf numFmtId="180" fontId="0" fillId="0" borderId="0" xfId="0" applyNumberFormat="1" applyFill="1" applyBorder="1" applyAlignment="1">
      <alignment vertical="center"/>
    </xf>
    <xf numFmtId="0" fontId="66" fillId="0" borderId="0" xfId="0" applyFont="1" applyFill="1" applyAlignment="1">
      <alignment horizontal="center" vertical="center"/>
    </xf>
    <xf numFmtId="0" fontId="66" fillId="0" borderId="0" xfId="0" applyFont="1" applyFill="1" applyAlignment="1">
      <alignment horizontal="right" vertical="center"/>
    </xf>
    <xf numFmtId="0" fontId="0" fillId="0" borderId="0" xfId="0" applyFill="1" applyBorder="1" applyAlignment="1">
      <alignment horizontal="right" vertical="center"/>
    </xf>
    <xf numFmtId="182" fontId="25" fillId="0" borderId="0" xfId="0" applyNumberFormat="1" applyFont="1" applyFill="1" applyBorder="1" applyAlignment="1" applyProtection="1">
      <alignment horizontal="right" vertical="center"/>
      <protection locked="0"/>
    </xf>
    <xf numFmtId="0" fontId="59" fillId="0" borderId="10" xfId="0" applyFont="1" applyFill="1" applyBorder="1" applyAlignment="1">
      <alignment horizontal="center" vertical="center"/>
    </xf>
    <xf numFmtId="180" fontId="45" fillId="0" borderId="9" xfId="0" applyNumberFormat="1" applyFont="1" applyFill="1" applyBorder="1" applyAlignment="1"/>
    <xf numFmtId="0" fontId="64" fillId="0" borderId="0" xfId="0" applyFont="1" applyFill="1" applyBorder="1" applyAlignment="1">
      <alignment horizontal="center" vertical="center"/>
    </xf>
    <xf numFmtId="180" fontId="36" fillId="0" borderId="11" xfId="0" applyNumberFormat="1" applyFont="1" applyFill="1" applyBorder="1" applyAlignment="1">
      <alignment horizontal="right" vertical="center"/>
    </xf>
    <xf numFmtId="4" fontId="64" fillId="0" borderId="0" xfId="0" applyNumberFormat="1" applyFont="1" applyFill="1" applyBorder="1" applyAlignment="1">
      <alignment vertical="center"/>
    </xf>
    <xf numFmtId="4" fontId="65" fillId="0" borderId="0" xfId="0" applyNumberFormat="1" applyFont="1" applyFill="1" applyBorder="1" applyAlignment="1">
      <alignment vertical="center"/>
    </xf>
    <xf numFmtId="4" fontId="53" fillId="0" borderId="0" xfId="0" applyNumberFormat="1" applyFont="1" applyFill="1" applyBorder="1" applyAlignment="1">
      <alignment vertical="center"/>
    </xf>
    <xf numFmtId="0" fontId="67" fillId="0" borderId="6" xfId="0" applyFont="1" applyFill="1" applyBorder="1" applyAlignment="1">
      <alignment horizontal="left" vertical="center"/>
    </xf>
    <xf numFmtId="4" fontId="29" fillId="0" borderId="0" xfId="0" applyNumberFormat="1" applyFont="1" applyFill="1" applyBorder="1" applyAlignment="1">
      <alignment vertical="center"/>
    </xf>
    <xf numFmtId="180" fontId="64" fillId="0" borderId="0" xfId="0" applyNumberFormat="1" applyFont="1" applyFill="1" applyBorder="1" applyAlignment="1">
      <alignment vertical="center"/>
    </xf>
    <xf numFmtId="180" fontId="0" fillId="0" borderId="0" xfId="3" applyNumberFormat="1" applyFont="1" applyFill="1" applyAlignment="1">
      <alignment vertical="center"/>
    </xf>
    <xf numFmtId="0" fontId="38" fillId="0" borderId="0" xfId="0" applyFont="1" applyFill="1" applyBorder="1" applyAlignment="1">
      <alignment horizontal="center" vertical="center"/>
    </xf>
    <xf numFmtId="180" fontId="40" fillId="0" borderId="0" xfId="0" applyNumberFormat="1" applyFont="1" applyFill="1" applyBorder="1" applyAlignment="1">
      <alignment vertical="center"/>
    </xf>
    <xf numFmtId="180" fontId="27" fillId="0" borderId="0" xfId="0" applyNumberFormat="1" applyFont="1" applyFill="1" applyBorder="1" applyAlignment="1">
      <alignment horizontal="center" vertical="center"/>
    </xf>
    <xf numFmtId="180" fontId="15" fillId="0" borderId="0" xfId="122" applyNumberFormat="1" applyFont="1" applyFill="1" applyAlignment="1">
      <alignment horizontal="center" vertical="center" wrapText="1"/>
    </xf>
    <xf numFmtId="180" fontId="19" fillId="0" borderId="1" xfId="0" applyNumberFormat="1" applyFont="1" applyFill="1" applyBorder="1" applyAlignment="1">
      <alignment horizontal="center" vertical="center" wrapText="1"/>
    </xf>
    <xf numFmtId="0" fontId="42" fillId="0" borderId="5" xfId="0" applyFont="1" applyFill="1" applyBorder="1" applyAlignment="1">
      <alignment vertical="center" wrapText="1"/>
    </xf>
    <xf numFmtId="188" fontId="18" fillId="0" borderId="1" xfId="1" applyNumberFormat="1" applyFont="1" applyFill="1" applyBorder="1" applyAlignment="1" applyProtection="1">
      <alignment horizontal="center" vertical="center"/>
    </xf>
    <xf numFmtId="0" fontId="41" fillId="0" borderId="5" xfId="0" applyFont="1" applyFill="1" applyBorder="1" applyAlignment="1">
      <alignment vertical="center" wrapText="1"/>
    </xf>
    <xf numFmtId="188" fontId="15" fillId="0" borderId="1" xfId="1" applyNumberFormat="1" applyFont="1" applyFill="1" applyBorder="1" applyAlignment="1" applyProtection="1">
      <alignment horizontal="center" vertical="center"/>
    </xf>
    <xf numFmtId="180" fontId="40" fillId="0" borderId="0" xfId="3" applyNumberFormat="1" applyFont="1" applyFill="1" applyAlignment="1">
      <alignment vertical="center"/>
    </xf>
    <xf numFmtId="0" fontId="15" fillId="0" borderId="0" xfId="127" applyFont="1" applyFill="1" applyAlignment="1">
      <alignment horizontal="center" vertical="center" wrapText="1"/>
    </xf>
    <xf numFmtId="0" fontId="15" fillId="0" borderId="2" xfId="0" applyFont="1" applyFill="1" applyBorder="1" applyAlignment="1">
      <alignment vertical="center" wrapText="1"/>
    </xf>
    <xf numFmtId="189" fontId="15" fillId="0" borderId="1" xfId="1" applyNumberFormat="1" applyFont="1" applyFill="1" applyBorder="1" applyAlignment="1" applyProtection="1">
      <alignment horizontal="center" vertical="center"/>
    </xf>
    <xf numFmtId="189" fontId="4" fillId="0" borderId="1" xfId="0" applyNumberFormat="1" applyFont="1" applyFill="1" applyBorder="1" applyAlignment="1">
      <alignment horizontal="center" vertical="center" wrapText="1"/>
    </xf>
    <xf numFmtId="0" fontId="40" fillId="0" borderId="0" xfId="0" applyFont="1"/>
    <xf numFmtId="0" fontId="68" fillId="0" borderId="0" xfId="0" applyFont="1" applyAlignment="1">
      <alignment horizontal="center" vertical="center"/>
    </xf>
    <xf numFmtId="0" fontId="69" fillId="0" borderId="0" xfId="0" applyFont="1"/>
  </cellXfs>
  <cellStyles count="1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0,0_x000d__x000a_NA_x000d__x000a_" xfId="49"/>
    <cellStyle name="0,0_x000d__x000a_NA_x000d__x000a_ 2" xfId="50"/>
    <cellStyle name="0,0_x000d__x000a_NA_x000d__x000a_ 3" xfId="51"/>
    <cellStyle name="20% - 强调文字颜色 1 2" xfId="52"/>
    <cellStyle name="20% - 强调文字颜色 2 2" xfId="53"/>
    <cellStyle name="20% - 强调文字颜色 3 2" xfId="54"/>
    <cellStyle name="20% - 强调文字颜色 4 2" xfId="55"/>
    <cellStyle name="20% - 强调文字颜色 5 2" xfId="56"/>
    <cellStyle name="20% - 强调文字颜色 6 2" xfId="57"/>
    <cellStyle name="40% - 强调文字颜色 1 2" xfId="58"/>
    <cellStyle name="40% - 强调文字颜色 2 2" xfId="59"/>
    <cellStyle name="40% - 强调文字颜色 3 2" xfId="60"/>
    <cellStyle name="40% - 强调文字颜色 4 2" xfId="61"/>
    <cellStyle name="40% - 强调文字颜色 5 2" xfId="62"/>
    <cellStyle name="40% - 强调文字颜色 6 2" xfId="63"/>
    <cellStyle name="60% - 强调文字颜色 1 2" xfId="64"/>
    <cellStyle name="60% - 强调文字颜色 2 2" xfId="65"/>
    <cellStyle name="60% - 强调文字颜色 3 2" xfId="66"/>
    <cellStyle name="60% - 强调文字颜色 4 2" xfId="67"/>
    <cellStyle name="60% - 强调文字颜色 5 2" xfId="68"/>
    <cellStyle name="60% - 强调文字颜色 6 2" xfId="69"/>
    <cellStyle name="ColLevel_7" xfId="70"/>
    <cellStyle name="RowLevel_7" xfId="71"/>
    <cellStyle name="百分比 2" xfId="72"/>
    <cellStyle name="百分比 2 2" xfId="73"/>
    <cellStyle name="百分比 3" xfId="74"/>
    <cellStyle name="百分比 4" xfId="75"/>
    <cellStyle name="百分比 5" xfId="76"/>
    <cellStyle name="标题 1 2" xfId="77"/>
    <cellStyle name="标题 2 2" xfId="78"/>
    <cellStyle name="标题 3 2" xfId="79"/>
    <cellStyle name="标题 4 2" xfId="80"/>
    <cellStyle name="标题 5" xfId="81"/>
    <cellStyle name="差 2" xfId="82"/>
    <cellStyle name="常规 10" xfId="83"/>
    <cellStyle name="常规 10 2" xfId="84"/>
    <cellStyle name="常规 10 2 2" xfId="85"/>
    <cellStyle name="常规 10 4 3" xfId="86"/>
    <cellStyle name="常规 10 4 3 2" xfId="87"/>
    <cellStyle name="常规 10 4 3 3" xfId="88"/>
    <cellStyle name="常规 10 4 3 7" xfId="89"/>
    <cellStyle name="常规 10 6" xfId="90"/>
    <cellStyle name="常规 11" xfId="91"/>
    <cellStyle name="常规 12" xfId="92"/>
    <cellStyle name="常规 2" xfId="93"/>
    <cellStyle name="常规 2 2" xfId="94"/>
    <cellStyle name="常规 2 2 2" xfId="95"/>
    <cellStyle name="常规 2 3" xfId="96"/>
    <cellStyle name="常规 2 4" xfId="97"/>
    <cellStyle name="常规 2 4 2" xfId="98"/>
    <cellStyle name="常规 2 4 2 2" xfId="99"/>
    <cellStyle name="常规 2 4 2 3" xfId="100"/>
    <cellStyle name="常规 2 4 2 4" xfId="101"/>
    <cellStyle name="常规 2 4 6 2 2" xfId="102"/>
    <cellStyle name="常规 2 5" xfId="103"/>
    <cellStyle name="常规 2_省级科预算草案表1.14 2" xfId="104"/>
    <cellStyle name="常规 20" xfId="105"/>
    <cellStyle name="常规 20 4" xfId="106"/>
    <cellStyle name="常规 26 2 2" xfId="107"/>
    <cellStyle name="常规 28 2" xfId="108"/>
    <cellStyle name="常规 28 2 2" xfId="109"/>
    <cellStyle name="常规 3" xfId="110"/>
    <cellStyle name="常规 3 2" xfId="111"/>
    <cellStyle name="常规 3 2 2" xfId="112"/>
    <cellStyle name="常规 3 3" xfId="113"/>
    <cellStyle name="常规 3 4" xfId="114"/>
    <cellStyle name="常规 3 5" xfId="115"/>
    <cellStyle name="常规 35" xfId="116"/>
    <cellStyle name="常规 38" xfId="117"/>
    <cellStyle name="常规 38 2" xfId="118"/>
    <cellStyle name="常规 38 3" xfId="119"/>
    <cellStyle name="常规 39" xfId="120"/>
    <cellStyle name="常规 39 2" xfId="121"/>
    <cellStyle name="常规 4" xfId="122"/>
    <cellStyle name="常规 4 2" xfId="123"/>
    <cellStyle name="常规 4 3" xfId="124"/>
    <cellStyle name="常规 47" xfId="125"/>
    <cellStyle name="常规 47 4 2" xfId="126"/>
    <cellStyle name="常规 5" xfId="127"/>
    <cellStyle name="常规 6" xfId="128"/>
    <cellStyle name="常规 7" xfId="129"/>
    <cellStyle name="常规 8" xfId="130"/>
    <cellStyle name="常规 9" xfId="131"/>
    <cellStyle name="常规_(陈诚修改稿)2006年全省及省级财政决算及07年预算执行情况表(A4 留底自用) 3" xfId="132"/>
    <cellStyle name="常规_2020年社保基金收入预算表" xfId="133"/>
    <cellStyle name="常规_exceltmp1" xfId="134"/>
    <cellStyle name="常规_录入表" xfId="135"/>
    <cellStyle name="常规_社保基金预算报人大建议表样" xfId="136"/>
    <cellStyle name="常规_社保基金预算报人大建议表样 2" xfId="137"/>
    <cellStyle name="常规_社保基金预算报人大建议表样 3" xfId="138"/>
    <cellStyle name="常规_省级科预算草案表1.14 3" xfId="139"/>
    <cellStyle name="好 2" xfId="140"/>
    <cellStyle name="汇总 2" xfId="141"/>
    <cellStyle name="计算 2" xfId="142"/>
    <cellStyle name="检查单元格 2" xfId="143"/>
    <cellStyle name="解释性文本 2" xfId="144"/>
    <cellStyle name="警告文本 2" xfId="145"/>
    <cellStyle name="链接单元格 2" xfId="146"/>
    <cellStyle name="千位分隔 2" xfId="147"/>
    <cellStyle name="千位分隔 2 2" xfId="148"/>
    <cellStyle name="千位分隔 3" xfId="149"/>
    <cellStyle name="千位分隔 4" xfId="150"/>
    <cellStyle name="千位分隔 5" xfId="151"/>
    <cellStyle name="千位分隔[0] 2" xfId="152"/>
    <cellStyle name="千位分隔[0] 3" xfId="153"/>
    <cellStyle name="千位分隔[0] 4" xfId="154"/>
    <cellStyle name="强调文字颜色 1 2" xfId="155"/>
    <cellStyle name="强调文字颜色 2 2" xfId="156"/>
    <cellStyle name="强调文字颜色 3 2" xfId="157"/>
    <cellStyle name="强调文字颜色 4 2" xfId="158"/>
    <cellStyle name="强调文字颜色 5 2" xfId="159"/>
    <cellStyle name="强调文字颜色 6 2" xfId="160"/>
    <cellStyle name="适中 2" xfId="161"/>
    <cellStyle name="输出 2" xfId="162"/>
    <cellStyle name="输入 2" xfId="163"/>
    <cellStyle name="注释 2" xfId="164"/>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5" Type="http://schemas.openxmlformats.org/officeDocument/2006/relationships/styles" Target="styles.xml"/><Relationship Id="rId64" Type="http://schemas.openxmlformats.org/officeDocument/2006/relationships/sharedStrings" Target="sharedStrings.xml"/><Relationship Id="rId63" Type="http://schemas.openxmlformats.org/officeDocument/2006/relationships/theme" Target="theme/theme1.xml"/><Relationship Id="rId62" Type="http://schemas.openxmlformats.org/officeDocument/2006/relationships/externalLink" Target="externalLinks/externalLink1.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4"/>
  <sheetViews>
    <sheetView topLeftCell="A99" workbookViewId="0">
      <selection activeCell="A113" sqref="A113"/>
    </sheetView>
  </sheetViews>
  <sheetFormatPr defaultColWidth="9" defaultRowHeight="13.5"/>
  <cols>
    <col min="1" max="1" width="102.125" style="416" customWidth="1"/>
    <col min="2" max="16384" width="9" style="416"/>
  </cols>
  <sheetData>
    <row r="1" ht="21.95" customHeight="1" spans="1:1">
      <c r="A1" s="417" t="s">
        <v>0</v>
      </c>
    </row>
    <row r="2" ht="21.95" customHeight="1" spans="1:1">
      <c r="A2" s="417"/>
    </row>
    <row r="3" ht="20.25" customHeight="1" spans="1:1">
      <c r="A3" s="418" t="s">
        <v>1</v>
      </c>
    </row>
    <row r="4" ht="20.25" customHeight="1" spans="1:1">
      <c r="A4" s="418"/>
    </row>
    <row r="5" ht="20.25" customHeight="1" spans="1:1">
      <c r="A5" s="418" t="s">
        <v>2</v>
      </c>
    </row>
    <row r="6" ht="20.25" customHeight="1" spans="1:1">
      <c r="A6" s="418"/>
    </row>
    <row r="7" ht="20.25" customHeight="1" spans="1:1">
      <c r="A7" s="418" t="s">
        <v>3</v>
      </c>
    </row>
    <row r="8" ht="20.25" customHeight="1" spans="1:1">
      <c r="A8" s="418"/>
    </row>
    <row r="9" ht="20.25" customHeight="1" spans="1:1">
      <c r="A9" s="418" t="s">
        <v>4</v>
      </c>
    </row>
    <row r="10" ht="20.25" customHeight="1" spans="1:1">
      <c r="A10" s="418"/>
    </row>
    <row r="11" ht="20.25" customHeight="1" spans="1:1">
      <c r="A11" s="418" t="s">
        <v>5</v>
      </c>
    </row>
    <row r="12" ht="20.25" customHeight="1" spans="1:1">
      <c r="A12" s="418"/>
    </row>
    <row r="13" ht="20.25" customHeight="1" spans="1:1">
      <c r="A13" s="418" t="s">
        <v>6</v>
      </c>
    </row>
    <row r="14" ht="20.25" customHeight="1" spans="1:1">
      <c r="A14" s="418"/>
    </row>
    <row r="15" ht="20.25" customHeight="1" spans="1:1">
      <c r="A15" s="418" t="s">
        <v>7</v>
      </c>
    </row>
    <row r="16" ht="20.25" customHeight="1" spans="1:1">
      <c r="A16" s="418"/>
    </row>
    <row r="17" ht="20.25" customHeight="1" spans="1:1">
      <c r="A17" s="418" t="s">
        <v>8</v>
      </c>
    </row>
    <row r="18" ht="20.25" customHeight="1" spans="1:1">
      <c r="A18" s="418"/>
    </row>
    <row r="19" ht="20.25" customHeight="1" spans="1:1">
      <c r="A19" s="418" t="s">
        <v>9</v>
      </c>
    </row>
    <row r="20" ht="20.25" customHeight="1" spans="1:1">
      <c r="A20" s="418"/>
    </row>
    <row r="21" ht="20.25" customHeight="1" spans="1:1">
      <c r="A21" s="418" t="s">
        <v>10</v>
      </c>
    </row>
    <row r="22" ht="20.25" customHeight="1" spans="1:1">
      <c r="A22" s="418"/>
    </row>
    <row r="23" ht="20.25" customHeight="1" spans="1:1">
      <c r="A23" s="418" t="s">
        <v>11</v>
      </c>
    </row>
    <row r="24" ht="20.25" customHeight="1" spans="1:1">
      <c r="A24" s="418"/>
    </row>
    <row r="25" ht="20.25" customHeight="1" spans="1:1">
      <c r="A25" s="418" t="s">
        <v>12</v>
      </c>
    </row>
    <row r="26" ht="20.25" customHeight="1" spans="1:1">
      <c r="A26" s="418"/>
    </row>
    <row r="27" ht="20.25" customHeight="1" spans="1:1">
      <c r="A27" s="418" t="s">
        <v>13</v>
      </c>
    </row>
    <row r="28" ht="20.25" customHeight="1" spans="1:1">
      <c r="A28" s="418"/>
    </row>
    <row r="29" ht="20.25" customHeight="1" spans="1:1">
      <c r="A29" s="418" t="s">
        <v>14</v>
      </c>
    </row>
    <row r="30" ht="20.25" customHeight="1" spans="1:1">
      <c r="A30" s="418"/>
    </row>
    <row r="31" ht="20.25" customHeight="1" spans="1:1">
      <c r="A31" s="418" t="s">
        <v>15</v>
      </c>
    </row>
    <row r="32" ht="20.25" customHeight="1" spans="1:1">
      <c r="A32" s="418"/>
    </row>
    <row r="33" ht="20.25" customHeight="1" spans="1:1">
      <c r="A33" s="418" t="s">
        <v>16</v>
      </c>
    </row>
    <row r="34" ht="20.25" customHeight="1" spans="1:1">
      <c r="A34" s="418"/>
    </row>
    <row r="35" ht="20.25" customHeight="1" spans="1:1">
      <c r="A35" s="418" t="s">
        <v>17</v>
      </c>
    </row>
    <row r="36" ht="20.25" customHeight="1" spans="1:1">
      <c r="A36" s="418"/>
    </row>
    <row r="37" ht="20.25" customHeight="1" spans="1:1">
      <c r="A37" s="418" t="s">
        <v>18</v>
      </c>
    </row>
    <row r="38" ht="20.25" customHeight="1" spans="1:1">
      <c r="A38" s="418"/>
    </row>
    <row r="39" ht="20.25" customHeight="1" spans="1:1">
      <c r="A39" s="418" t="s">
        <v>19</v>
      </c>
    </row>
    <row r="40" ht="20.25" customHeight="1" spans="1:1">
      <c r="A40" s="418"/>
    </row>
    <row r="41" ht="20.25" customHeight="1" spans="1:1">
      <c r="A41" s="418" t="s">
        <v>20</v>
      </c>
    </row>
    <row r="42" ht="20.25" customHeight="1" spans="1:1">
      <c r="A42" s="418"/>
    </row>
    <row r="43" ht="20.25" customHeight="1" spans="1:1">
      <c r="A43" s="418" t="s">
        <v>21</v>
      </c>
    </row>
    <row r="44" ht="20.25" customHeight="1" spans="1:1">
      <c r="A44" s="418"/>
    </row>
    <row r="45" ht="20.25" customHeight="1" spans="1:1">
      <c r="A45" s="418" t="s">
        <v>22</v>
      </c>
    </row>
    <row r="46" ht="20.25" customHeight="1" spans="1:1">
      <c r="A46" s="418"/>
    </row>
    <row r="47" ht="20.25" customHeight="1" spans="1:1">
      <c r="A47" s="418" t="s">
        <v>23</v>
      </c>
    </row>
    <row r="48" ht="20.25" customHeight="1" spans="1:1">
      <c r="A48" s="418"/>
    </row>
    <row r="49" ht="20.25" customHeight="1" spans="1:1">
      <c r="A49" s="418" t="s">
        <v>24</v>
      </c>
    </row>
    <row r="50" ht="20.25" customHeight="1" spans="1:1">
      <c r="A50" s="418"/>
    </row>
    <row r="51" ht="20.25" customHeight="1" spans="1:1">
      <c r="A51" s="418" t="s">
        <v>25</v>
      </c>
    </row>
    <row r="52" ht="20.25" customHeight="1" spans="1:1">
      <c r="A52" s="418"/>
    </row>
    <row r="53" ht="20.25" customHeight="1" spans="1:1">
      <c r="A53" s="418" t="s">
        <v>26</v>
      </c>
    </row>
    <row r="54" ht="20.25" customHeight="1" spans="1:1">
      <c r="A54" s="418"/>
    </row>
    <row r="55" ht="20.25" customHeight="1" spans="1:1">
      <c r="A55" s="418" t="s">
        <v>27</v>
      </c>
    </row>
    <row r="56" ht="20.25" customHeight="1" spans="1:1">
      <c r="A56" s="418"/>
    </row>
    <row r="57" ht="20.25" customHeight="1" spans="1:1">
      <c r="A57" s="418" t="s">
        <v>28</v>
      </c>
    </row>
    <row r="58" ht="20.25" customHeight="1" spans="1:1">
      <c r="A58" s="418"/>
    </row>
    <row r="59" ht="20.25" customHeight="1" spans="1:1">
      <c r="A59" s="418" t="s">
        <v>29</v>
      </c>
    </row>
    <row r="60" ht="20.25" customHeight="1" spans="1:1">
      <c r="A60" s="418"/>
    </row>
    <row r="61" ht="20.25" customHeight="1" spans="1:1">
      <c r="A61" s="418" t="s">
        <v>30</v>
      </c>
    </row>
    <row r="62" ht="20.25" customHeight="1" spans="1:1">
      <c r="A62" s="418"/>
    </row>
    <row r="63" ht="20.25" customHeight="1" spans="1:1">
      <c r="A63" s="418" t="s">
        <v>31</v>
      </c>
    </row>
    <row r="64" ht="20.25" customHeight="1" spans="1:1">
      <c r="A64" s="418"/>
    </row>
    <row r="65" ht="20.25" customHeight="1" spans="1:1">
      <c r="A65" s="418" t="s">
        <v>32</v>
      </c>
    </row>
    <row r="66" ht="20.25" customHeight="1" spans="1:1">
      <c r="A66" s="418"/>
    </row>
    <row r="67" ht="20.25" customHeight="1" spans="1:1">
      <c r="A67" s="418" t="s">
        <v>33</v>
      </c>
    </row>
    <row r="68" ht="20.25" customHeight="1" spans="1:1">
      <c r="A68" s="418"/>
    </row>
    <row r="69" ht="20.25" customHeight="1" spans="1:1">
      <c r="A69" s="418" t="s">
        <v>34</v>
      </c>
    </row>
    <row r="70" ht="20.25" customHeight="1" spans="1:1">
      <c r="A70" s="418"/>
    </row>
    <row r="71" ht="20.25" customHeight="1" spans="1:1">
      <c r="A71" s="418" t="s">
        <v>35</v>
      </c>
    </row>
    <row r="72" ht="20.25" customHeight="1" spans="1:1">
      <c r="A72" s="418"/>
    </row>
    <row r="73" ht="20.25" customHeight="1" spans="1:1">
      <c r="A73" s="418" t="s">
        <v>36</v>
      </c>
    </row>
    <row r="74" ht="20.25" customHeight="1" spans="1:1">
      <c r="A74" s="418"/>
    </row>
    <row r="75" ht="20.25" customHeight="1" spans="1:1">
      <c r="A75" s="418" t="s">
        <v>37</v>
      </c>
    </row>
    <row r="76" ht="20.25" customHeight="1" spans="1:1">
      <c r="A76" s="418"/>
    </row>
    <row r="77" ht="20.25" customHeight="1" spans="1:1">
      <c r="A77" s="418" t="s">
        <v>38</v>
      </c>
    </row>
    <row r="78" ht="20.25" customHeight="1" spans="1:1">
      <c r="A78" s="418"/>
    </row>
    <row r="79" ht="20.25" customHeight="1" spans="1:1">
      <c r="A79" s="418" t="s">
        <v>39</v>
      </c>
    </row>
    <row r="80" ht="20.25" customHeight="1" spans="1:1">
      <c r="A80" s="418"/>
    </row>
    <row r="81" ht="20.25" customHeight="1" spans="1:1">
      <c r="A81" s="418" t="s">
        <v>40</v>
      </c>
    </row>
    <row r="82" ht="20.25" customHeight="1" spans="1:1">
      <c r="A82" s="418"/>
    </row>
    <row r="83" ht="20.25" customHeight="1" spans="1:1">
      <c r="A83" s="418" t="s">
        <v>41</v>
      </c>
    </row>
    <row r="84" ht="20.25" customHeight="1" spans="1:1">
      <c r="A84" s="418"/>
    </row>
    <row r="85" ht="20.25" customHeight="1" spans="1:1">
      <c r="A85" s="418" t="s">
        <v>42</v>
      </c>
    </row>
    <row r="86" ht="20.25" customHeight="1" spans="1:1">
      <c r="A86" s="418"/>
    </row>
    <row r="87" ht="20.25" customHeight="1" spans="1:1">
      <c r="A87" s="418" t="s">
        <v>43</v>
      </c>
    </row>
    <row r="88" ht="20.25" customHeight="1" spans="1:1">
      <c r="A88" s="418"/>
    </row>
    <row r="89" ht="20.25" customHeight="1" spans="1:1">
      <c r="A89" s="418" t="s">
        <v>44</v>
      </c>
    </row>
    <row r="90" ht="20.25" customHeight="1" spans="1:1">
      <c r="A90" s="418"/>
    </row>
    <row r="91" ht="20.25" customHeight="1" spans="1:1">
      <c r="A91" s="418" t="s">
        <v>45</v>
      </c>
    </row>
    <row r="92" ht="20.25" customHeight="1" spans="1:1">
      <c r="A92" s="418"/>
    </row>
    <row r="93" ht="20.25" customHeight="1" spans="1:1">
      <c r="A93" s="418" t="s">
        <v>46</v>
      </c>
    </row>
    <row r="94" ht="20.25" customHeight="1" spans="1:1">
      <c r="A94" s="418"/>
    </row>
    <row r="95" ht="20.25" customHeight="1" spans="1:1">
      <c r="A95" s="418" t="s">
        <v>47</v>
      </c>
    </row>
    <row r="96" ht="20.25" customHeight="1" spans="1:1">
      <c r="A96" s="418"/>
    </row>
    <row r="97" ht="20.25" customHeight="1" spans="1:1">
      <c r="A97" s="418" t="s">
        <v>48</v>
      </c>
    </row>
    <row r="98" ht="20.25" customHeight="1" spans="1:1">
      <c r="A98" s="418"/>
    </row>
    <row r="99" ht="20.25" customHeight="1" spans="1:1">
      <c r="A99" s="418" t="s">
        <v>49</v>
      </c>
    </row>
    <row r="100" ht="20.25" customHeight="1" spans="1:1">
      <c r="A100" s="418"/>
    </row>
    <row r="101" ht="20.25" customHeight="1" spans="1:1">
      <c r="A101" s="418" t="s">
        <v>50</v>
      </c>
    </row>
    <row r="102" ht="20.25" customHeight="1" spans="1:1">
      <c r="A102" s="418"/>
    </row>
    <row r="103" ht="20.25" customHeight="1" spans="1:1">
      <c r="A103" s="418" t="s">
        <v>51</v>
      </c>
    </row>
    <row r="104" ht="20.25" customHeight="1" spans="1:1">
      <c r="A104" s="418"/>
    </row>
    <row r="105" ht="20.25" customHeight="1" spans="1:1">
      <c r="A105" s="418" t="s">
        <v>52</v>
      </c>
    </row>
    <row r="106" ht="20.25" customHeight="1" spans="1:1">
      <c r="A106" s="418"/>
    </row>
    <row r="107" ht="20.25" customHeight="1" spans="1:1">
      <c r="A107" s="418" t="s">
        <v>53</v>
      </c>
    </row>
    <row r="108" ht="20.25" customHeight="1" spans="1:1">
      <c r="A108" s="418"/>
    </row>
    <row r="109" ht="20.25" customHeight="1" spans="1:1">
      <c r="A109" s="418" t="s">
        <v>54</v>
      </c>
    </row>
    <row r="110" ht="20.25" customHeight="1" spans="1:1">
      <c r="A110" s="418"/>
    </row>
    <row r="111" ht="20.25" customHeight="1" spans="1:1">
      <c r="A111" s="418" t="s">
        <v>55</v>
      </c>
    </row>
    <row r="112" ht="20.25" customHeight="1" spans="1:1">
      <c r="A112" s="418"/>
    </row>
    <row r="113" ht="20.25" customHeight="1" spans="1:1">
      <c r="A113" s="418" t="s">
        <v>56</v>
      </c>
    </row>
    <row r="114" ht="20.25" customHeight="1" spans="1:1">
      <c r="A114" s="418"/>
    </row>
    <row r="115" ht="20.25" customHeight="1" spans="1:1">
      <c r="A115" s="418" t="s">
        <v>57</v>
      </c>
    </row>
    <row r="116" ht="20.25" customHeight="1" spans="1:1">
      <c r="A116" s="418"/>
    </row>
    <row r="117" ht="20.25" customHeight="1" spans="1:1">
      <c r="A117" s="418" t="s">
        <v>58</v>
      </c>
    </row>
    <row r="118" ht="20.25" customHeight="1" spans="1:1">
      <c r="A118" s="418"/>
    </row>
    <row r="119" ht="20.25" customHeight="1" spans="1:1">
      <c r="A119" s="418" t="s">
        <v>59</v>
      </c>
    </row>
    <row r="120" ht="20.25" customHeight="1" spans="1:1">
      <c r="A120" s="418"/>
    </row>
    <row r="121" ht="20.25" customHeight="1" spans="1:1">
      <c r="A121" s="418" t="s">
        <v>60</v>
      </c>
    </row>
    <row r="122" ht="20.25" customHeight="1" spans="1:1">
      <c r="A122" s="418"/>
    </row>
    <row r="123" ht="20.25" spans="1:1">
      <c r="A123" s="418"/>
    </row>
    <row r="124" ht="20.25" spans="1:1">
      <c r="A124" s="418"/>
    </row>
  </sheetData>
  <mergeCells count="1">
    <mergeCell ref="A1:A2"/>
  </mergeCells>
  <printOptions horizontalCentered="1"/>
  <pageMargins left="0.708661417322835" right="0.708661417322835" top="0.748031496062992" bottom="0.748031496062992" header="0.31496062992126" footer="0.31496062992126"/>
  <pageSetup paperSize="9" orientation="portrait"/>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72"/>
  <sheetViews>
    <sheetView showZeros="0" workbookViewId="0">
      <selection activeCell="C20" sqref="C20"/>
    </sheetView>
  </sheetViews>
  <sheetFormatPr defaultColWidth="12.1" defaultRowHeight="25.2" customHeight="1" outlineLevelCol="4"/>
  <cols>
    <col min="1" max="1" width="31.6" style="368" customWidth="1"/>
    <col min="2" max="4" width="15" style="368" customWidth="1"/>
    <col min="5" max="5" width="15.75" style="368" customWidth="1"/>
    <col min="6" max="228" width="12.1" style="368"/>
    <col min="229" max="229" width="9.5" style="368" customWidth="1"/>
    <col min="230" max="230" width="34.7" style="368" customWidth="1"/>
    <col min="231" max="234" width="19.6" style="368" customWidth="1"/>
    <col min="235" max="16384" width="12.1" style="368"/>
  </cols>
  <sheetData>
    <row r="1" s="368" customFormat="1" ht="30" customHeight="1" spans="1:5">
      <c r="A1" s="370" t="s">
        <v>1252</v>
      </c>
      <c r="B1" s="370"/>
      <c r="C1" s="370"/>
      <c r="D1" s="370"/>
      <c r="E1" s="370"/>
    </row>
    <row r="2" s="368" customFormat="1" ht="20.1" customHeight="1" spans="1:5">
      <c r="A2" s="267"/>
      <c r="B2" s="371"/>
      <c r="D2" s="372" t="s">
        <v>62</v>
      </c>
      <c r="E2" s="372"/>
    </row>
    <row r="3" s="368" customFormat="1" ht="24.9" customHeight="1" spans="1:5">
      <c r="A3" s="284" t="s">
        <v>63</v>
      </c>
      <c r="B3" s="194" t="s">
        <v>64</v>
      </c>
      <c r="C3" s="194" t="s">
        <v>65</v>
      </c>
      <c r="D3" s="154" t="s">
        <v>125</v>
      </c>
      <c r="E3" s="194" t="s">
        <v>97</v>
      </c>
    </row>
    <row r="4" s="369" customFormat="1" ht="24.9" customHeight="1" spans="1:5">
      <c r="A4" s="271" t="s">
        <v>168</v>
      </c>
      <c r="B4" s="146">
        <f>SUM(B5:B8)</f>
        <v>2372</v>
      </c>
      <c r="C4" s="146">
        <f>SUM(C5:C8)</f>
        <v>2526</v>
      </c>
      <c r="D4" s="146">
        <f>SUM(D5:D8)</f>
        <v>2526</v>
      </c>
      <c r="E4" s="198">
        <v>100</v>
      </c>
    </row>
    <row r="5" s="368" customFormat="1" ht="24.9" customHeight="1" spans="1:5">
      <c r="A5" s="273" t="s">
        <v>169</v>
      </c>
      <c r="B5" s="143">
        <v>1534</v>
      </c>
      <c r="C5" s="143">
        <v>1687</v>
      </c>
      <c r="D5" s="143">
        <v>1687</v>
      </c>
      <c r="E5" s="195">
        <v>100</v>
      </c>
    </row>
    <row r="6" s="368" customFormat="1" ht="24.9" customHeight="1" spans="1:5">
      <c r="A6" s="273" t="s">
        <v>170</v>
      </c>
      <c r="B6" s="143">
        <v>598</v>
      </c>
      <c r="C6" s="143">
        <v>597</v>
      </c>
      <c r="D6" s="143">
        <v>597</v>
      </c>
      <c r="E6" s="195">
        <v>100</v>
      </c>
    </row>
    <row r="7" s="368" customFormat="1" ht="24.9" customHeight="1" spans="1:5">
      <c r="A7" s="273" t="s">
        <v>171</v>
      </c>
      <c r="B7" s="143">
        <v>184</v>
      </c>
      <c r="C7" s="143">
        <v>186</v>
      </c>
      <c r="D7" s="143">
        <v>186</v>
      </c>
      <c r="E7" s="195">
        <v>100</v>
      </c>
    </row>
    <row r="8" s="368" customFormat="1" ht="24.9" customHeight="1" spans="1:5">
      <c r="A8" s="273" t="s">
        <v>172</v>
      </c>
      <c r="B8" s="143">
        <v>56</v>
      </c>
      <c r="C8" s="143">
        <v>56</v>
      </c>
      <c r="D8" s="143">
        <v>56</v>
      </c>
      <c r="E8" s="195">
        <v>100</v>
      </c>
    </row>
    <row r="9" s="369" customFormat="1" ht="24.9" customHeight="1" spans="1:5">
      <c r="A9" s="271" t="s">
        <v>173</v>
      </c>
      <c r="B9" s="146">
        <f>SUM(B10:B19)</f>
        <v>15569</v>
      </c>
      <c r="C9" s="146">
        <f>SUM(C10:C19)</f>
        <v>40214</v>
      </c>
      <c r="D9" s="146">
        <f>SUM(D10:D19)</f>
        <v>32966</v>
      </c>
      <c r="E9" s="198">
        <v>81.9764261202566</v>
      </c>
    </row>
    <row r="10" s="368" customFormat="1" ht="24.9" customHeight="1" spans="1:5">
      <c r="A10" s="273" t="s">
        <v>174</v>
      </c>
      <c r="B10" s="143">
        <v>369</v>
      </c>
      <c r="C10" s="143">
        <v>636</v>
      </c>
      <c r="D10" s="143">
        <v>636</v>
      </c>
      <c r="E10" s="195">
        <v>100</v>
      </c>
    </row>
    <row r="11" s="368" customFormat="1" ht="24.9" customHeight="1" spans="1:5">
      <c r="A11" s="273" t="s">
        <v>175</v>
      </c>
      <c r="B11" s="143">
        <v>7</v>
      </c>
      <c r="C11" s="143">
        <v>4</v>
      </c>
      <c r="D11" s="143">
        <v>4</v>
      </c>
      <c r="E11" s="195">
        <v>100</v>
      </c>
    </row>
    <row r="12" s="368" customFormat="1" ht="24.9" customHeight="1" spans="1:5">
      <c r="A12" s="273" t="s">
        <v>176</v>
      </c>
      <c r="B12" s="143">
        <v>0</v>
      </c>
      <c r="C12" s="143"/>
      <c r="D12" s="143"/>
      <c r="E12" s="195"/>
    </row>
    <row r="13" s="368" customFormat="1" ht="24.9" customHeight="1" spans="1:5">
      <c r="A13" s="273" t="s">
        <v>177</v>
      </c>
      <c r="B13" s="143">
        <v>0</v>
      </c>
      <c r="C13" s="143">
        <v>4</v>
      </c>
      <c r="D13" s="143">
        <v>4</v>
      </c>
      <c r="E13" s="195"/>
    </row>
    <row r="14" s="368" customFormat="1" ht="24.9" customHeight="1" spans="1:5">
      <c r="A14" s="273" t="s">
        <v>178</v>
      </c>
      <c r="B14" s="143">
        <v>10808</v>
      </c>
      <c r="C14" s="143">
        <v>35156</v>
      </c>
      <c r="D14" s="143">
        <v>28240</v>
      </c>
      <c r="E14" s="195">
        <v>80.3276823301855</v>
      </c>
    </row>
    <row r="15" s="368" customFormat="1" ht="24.9" customHeight="1" spans="1:5">
      <c r="A15" s="273" t="s">
        <v>179</v>
      </c>
      <c r="B15" s="143">
        <v>4</v>
      </c>
      <c r="C15" s="143">
        <v>4</v>
      </c>
      <c r="D15" s="143">
        <v>4</v>
      </c>
      <c r="E15" s="195">
        <v>100</v>
      </c>
    </row>
    <row r="16" s="368" customFormat="1" ht="24.9" customHeight="1" spans="1:5">
      <c r="A16" s="273" t="s">
        <v>180</v>
      </c>
      <c r="B16" s="143">
        <v>0</v>
      </c>
      <c r="C16" s="143"/>
      <c r="D16" s="143"/>
      <c r="E16" s="195"/>
    </row>
    <row r="17" s="368" customFormat="1" ht="24.9" customHeight="1" spans="1:5">
      <c r="A17" s="273" t="s">
        <v>181</v>
      </c>
      <c r="B17" s="143">
        <v>8</v>
      </c>
      <c r="C17" s="143">
        <v>18</v>
      </c>
      <c r="D17" s="143">
        <v>18</v>
      </c>
      <c r="E17" s="195">
        <v>100</v>
      </c>
    </row>
    <row r="18" s="368" customFormat="1" ht="24.9" customHeight="1" spans="1:5">
      <c r="A18" s="273" t="s">
        <v>182</v>
      </c>
      <c r="B18" s="143">
        <v>35</v>
      </c>
      <c r="C18" s="143">
        <v>53</v>
      </c>
      <c r="D18" s="143">
        <v>53</v>
      </c>
      <c r="E18" s="195">
        <v>100</v>
      </c>
    </row>
    <row r="19" s="368" customFormat="1" ht="24.9" customHeight="1" spans="1:5">
      <c r="A19" s="273" t="s">
        <v>183</v>
      </c>
      <c r="B19" s="143">
        <v>4338</v>
      </c>
      <c r="C19" s="143">
        <v>4339</v>
      </c>
      <c r="D19" s="143">
        <v>4007</v>
      </c>
      <c r="E19" s="195">
        <v>92.3484673887993</v>
      </c>
    </row>
    <row r="20" s="369" customFormat="1" ht="24.9" customHeight="1" spans="1:5">
      <c r="A20" s="271" t="s">
        <v>184</v>
      </c>
      <c r="B20" s="146">
        <f>SUM(B21:B27)</f>
        <v>4924</v>
      </c>
      <c r="C20" s="146">
        <f>SUM(C21:C27)</f>
        <v>3371</v>
      </c>
      <c r="D20" s="146">
        <f>SUM(D21:D27)</f>
        <v>3149</v>
      </c>
      <c r="E20" s="198">
        <v>93.4144170869178</v>
      </c>
    </row>
    <row r="21" s="368" customFormat="1" ht="24.9" customHeight="1" spans="1:5">
      <c r="A21" s="273" t="s">
        <v>185</v>
      </c>
      <c r="B21" s="143">
        <v>0</v>
      </c>
      <c r="C21" s="143"/>
      <c r="D21" s="143"/>
      <c r="E21" s="195"/>
    </row>
    <row r="22" s="368" customFormat="1" ht="24.9" customHeight="1" spans="1:5">
      <c r="A22" s="273" t="s">
        <v>186</v>
      </c>
      <c r="B22" s="143">
        <v>219</v>
      </c>
      <c r="C22" s="143">
        <v>741</v>
      </c>
      <c r="D22" s="143">
        <v>660</v>
      </c>
      <c r="E22" s="195">
        <v>89.0688259109312</v>
      </c>
    </row>
    <row r="23" s="368" customFormat="1" ht="24.9" customHeight="1" spans="1:5">
      <c r="A23" s="273" t="s">
        <v>187</v>
      </c>
      <c r="B23" s="143">
        <v>0</v>
      </c>
      <c r="C23" s="143"/>
      <c r="D23" s="143"/>
      <c r="E23" s="195"/>
    </row>
    <row r="24" s="368" customFormat="1" ht="24.9" customHeight="1" spans="1:5">
      <c r="A24" s="273" t="s">
        <v>188</v>
      </c>
      <c r="B24" s="143">
        <v>4603</v>
      </c>
      <c r="C24" s="143">
        <v>2460</v>
      </c>
      <c r="D24" s="143">
        <v>2460</v>
      </c>
      <c r="E24" s="195">
        <v>100</v>
      </c>
    </row>
    <row r="25" s="368" customFormat="1" ht="24.9" customHeight="1" spans="1:5">
      <c r="A25" s="273" t="s">
        <v>189</v>
      </c>
      <c r="B25" s="143">
        <v>102</v>
      </c>
      <c r="C25" s="143">
        <v>155</v>
      </c>
      <c r="D25" s="143">
        <v>14</v>
      </c>
      <c r="E25" s="195">
        <v>9.03225806451613</v>
      </c>
    </row>
    <row r="26" s="368" customFormat="1" ht="24.9" customHeight="1" spans="1:5">
      <c r="A26" s="273" t="s">
        <v>190</v>
      </c>
      <c r="B26" s="143">
        <v>0</v>
      </c>
      <c r="C26" s="143"/>
      <c r="D26" s="143"/>
      <c r="E26" s="195"/>
    </row>
    <row r="27" s="368" customFormat="1" ht="24.9" customHeight="1" spans="1:5">
      <c r="A27" s="273" t="s">
        <v>191</v>
      </c>
      <c r="B27" s="143">
        <v>0</v>
      </c>
      <c r="C27" s="143">
        <v>15</v>
      </c>
      <c r="D27" s="143">
        <v>15</v>
      </c>
      <c r="E27" s="195">
        <v>100</v>
      </c>
    </row>
    <row r="28" s="369" customFormat="1" ht="24.9" customHeight="1" spans="1:5">
      <c r="A28" s="271" t="s">
        <v>192</v>
      </c>
      <c r="B28" s="146">
        <f>SUM(B29:B34)</f>
        <v>0</v>
      </c>
      <c r="C28" s="146">
        <f>SUM(C29:C34)</f>
        <v>0</v>
      </c>
      <c r="D28" s="146">
        <f>SUM(D29:D34)</f>
        <v>0</v>
      </c>
      <c r="E28" s="198"/>
    </row>
    <row r="29" s="368" customFormat="1" ht="24.9" customHeight="1" spans="1:5">
      <c r="A29" s="273" t="s">
        <v>185</v>
      </c>
      <c r="B29" s="143"/>
      <c r="C29" s="143"/>
      <c r="D29" s="143"/>
      <c r="E29" s="195"/>
    </row>
    <row r="30" s="368" customFormat="1" ht="24.9" customHeight="1" spans="1:5">
      <c r="A30" s="273" t="s">
        <v>186</v>
      </c>
      <c r="B30" s="143"/>
      <c r="C30" s="143"/>
      <c r="D30" s="143"/>
      <c r="E30" s="195"/>
    </row>
    <row r="31" s="368" customFormat="1" ht="24.9" customHeight="1" spans="1:5">
      <c r="A31" s="273" t="s">
        <v>187</v>
      </c>
      <c r="B31" s="143"/>
      <c r="C31" s="143"/>
      <c r="D31" s="143"/>
      <c r="E31" s="195"/>
    </row>
    <row r="32" s="368" customFormat="1" ht="24.9" customHeight="1" spans="1:5">
      <c r="A32" s="273" t="s">
        <v>189</v>
      </c>
      <c r="B32" s="143"/>
      <c r="C32" s="143"/>
      <c r="D32" s="143"/>
      <c r="E32" s="195"/>
    </row>
    <row r="33" s="368" customFormat="1" ht="24.9" customHeight="1" spans="1:5">
      <c r="A33" s="273" t="s">
        <v>190</v>
      </c>
      <c r="B33" s="143"/>
      <c r="C33" s="143"/>
      <c r="D33" s="143"/>
      <c r="E33" s="195"/>
    </row>
    <row r="34" s="368" customFormat="1" ht="24.9" customHeight="1" spans="1:5">
      <c r="A34" s="273" t="s">
        <v>191</v>
      </c>
      <c r="B34" s="143"/>
      <c r="C34" s="143"/>
      <c r="D34" s="143"/>
      <c r="E34" s="195"/>
    </row>
    <row r="35" s="369" customFormat="1" ht="24.9" customHeight="1" spans="1:5">
      <c r="A35" s="271" t="s">
        <v>193</v>
      </c>
      <c r="B35" s="146">
        <f>SUM(B36:B38)</f>
        <v>5343</v>
      </c>
      <c r="C35" s="146">
        <f>SUM(C36:C38)</f>
        <v>7813</v>
      </c>
      <c r="D35" s="146">
        <f>SUM(D36:D38)</f>
        <v>7420</v>
      </c>
      <c r="E35" s="198">
        <v>94.9699219249968</v>
      </c>
    </row>
    <row r="36" s="368" customFormat="1" ht="24.9" customHeight="1" spans="1:5">
      <c r="A36" s="273" t="s">
        <v>194</v>
      </c>
      <c r="B36" s="143">
        <v>3637</v>
      </c>
      <c r="C36" s="143">
        <v>4315</v>
      </c>
      <c r="D36" s="143">
        <v>4315</v>
      </c>
      <c r="E36" s="195">
        <v>100</v>
      </c>
    </row>
    <row r="37" s="368" customFormat="1" ht="24.9" customHeight="1" spans="1:5">
      <c r="A37" s="273" t="s">
        <v>195</v>
      </c>
      <c r="B37" s="143">
        <v>1706</v>
      </c>
      <c r="C37" s="143">
        <v>3498</v>
      </c>
      <c r="D37" s="143">
        <v>3105</v>
      </c>
      <c r="E37" s="195">
        <v>88.7650085763293</v>
      </c>
    </row>
    <row r="38" s="368" customFormat="1" ht="24.9" customHeight="1" spans="1:5">
      <c r="A38" s="273" t="s">
        <v>196</v>
      </c>
      <c r="B38" s="143">
        <v>0</v>
      </c>
      <c r="C38" s="143"/>
      <c r="D38" s="143"/>
      <c r="E38" s="195"/>
    </row>
    <row r="39" s="369" customFormat="1" ht="24.9" customHeight="1" spans="1:5">
      <c r="A39" s="271" t="s">
        <v>197</v>
      </c>
      <c r="B39" s="146">
        <f>SUM(B40:B41)</f>
        <v>223</v>
      </c>
      <c r="C39" s="146">
        <f>SUM(C40:C41)</f>
        <v>143</v>
      </c>
      <c r="D39" s="146">
        <f>SUM(D40:D41)</f>
        <v>102</v>
      </c>
      <c r="E39" s="198">
        <v>71.3286713286713</v>
      </c>
    </row>
    <row r="40" s="368" customFormat="1" ht="24.9" customHeight="1" spans="1:5">
      <c r="A40" s="273" t="s">
        <v>198</v>
      </c>
      <c r="B40" s="143">
        <v>213</v>
      </c>
      <c r="C40" s="143">
        <v>143</v>
      </c>
      <c r="D40" s="143">
        <v>102</v>
      </c>
      <c r="E40" s="195">
        <v>71.3286713286713</v>
      </c>
    </row>
    <row r="41" s="368" customFormat="1" ht="24.9" customHeight="1" spans="1:5">
      <c r="A41" s="273" t="s">
        <v>199</v>
      </c>
      <c r="B41" s="143">
        <v>10</v>
      </c>
      <c r="C41" s="143"/>
      <c r="D41" s="143"/>
      <c r="E41" s="195"/>
    </row>
    <row r="42" s="369" customFormat="1" ht="24.9" customHeight="1" spans="1:5">
      <c r="A42" s="271" t="s">
        <v>200</v>
      </c>
      <c r="B42" s="146">
        <f>SUM(B43:B45)</f>
        <v>6394</v>
      </c>
      <c r="C42" s="146">
        <f>SUM(C43:C45)</f>
        <v>21819</v>
      </c>
      <c r="D42" s="146">
        <f>SUM(D43:D45)</f>
        <v>21499</v>
      </c>
      <c r="E42" s="198">
        <v>98.5333883312709</v>
      </c>
    </row>
    <row r="43" s="368" customFormat="1" ht="24.9" customHeight="1" spans="1:5">
      <c r="A43" s="273" t="s">
        <v>201</v>
      </c>
      <c r="B43" s="143">
        <v>0</v>
      </c>
      <c r="C43" s="143"/>
      <c r="D43" s="143"/>
      <c r="E43" s="195"/>
    </row>
    <row r="44" s="368" customFormat="1" ht="24.9" customHeight="1" spans="1:5">
      <c r="A44" s="273" t="s">
        <v>202</v>
      </c>
      <c r="B44" s="143">
        <v>0</v>
      </c>
      <c r="C44" s="143"/>
      <c r="D44" s="143"/>
      <c r="E44" s="195"/>
    </row>
    <row r="45" s="368" customFormat="1" ht="24.9" customHeight="1" spans="1:5">
      <c r="A45" s="273" t="s">
        <v>203</v>
      </c>
      <c r="B45" s="143">
        <v>6394</v>
      </c>
      <c r="C45" s="143">
        <v>21819</v>
      </c>
      <c r="D45" s="143">
        <v>21499</v>
      </c>
      <c r="E45" s="195">
        <v>98.5333883312709</v>
      </c>
    </row>
    <row r="46" s="369" customFormat="1" ht="24.9" customHeight="1" spans="1:5">
      <c r="A46" s="271" t="s">
        <v>204</v>
      </c>
      <c r="B46" s="146">
        <f>SUM(B47:B50)</f>
        <v>0</v>
      </c>
      <c r="C46" s="146">
        <f>SUM(C47:C50)</f>
        <v>0</v>
      </c>
      <c r="D46" s="146">
        <f>SUM(D47:D50)</f>
        <v>0</v>
      </c>
      <c r="E46" s="198"/>
    </row>
    <row r="47" s="368" customFormat="1" ht="24.9" customHeight="1" spans="1:5">
      <c r="A47" s="273" t="s">
        <v>205</v>
      </c>
      <c r="B47" s="143"/>
      <c r="C47" s="143"/>
      <c r="D47" s="143"/>
      <c r="E47" s="195"/>
    </row>
    <row r="48" s="368" customFormat="1" ht="24.9" customHeight="1" spans="1:5">
      <c r="A48" s="273" t="s">
        <v>206</v>
      </c>
      <c r="B48" s="143"/>
      <c r="C48" s="143"/>
      <c r="D48" s="143"/>
      <c r="E48" s="195"/>
    </row>
    <row r="49" s="368" customFormat="1" ht="24.9" customHeight="1" spans="1:5">
      <c r="A49" s="273" t="s">
        <v>207</v>
      </c>
      <c r="B49" s="143"/>
      <c r="C49" s="143"/>
      <c r="D49" s="143"/>
      <c r="E49" s="195"/>
    </row>
    <row r="50" s="368" customFormat="1" ht="24.9" customHeight="1" spans="1:5">
      <c r="A50" s="273" t="s">
        <v>208</v>
      </c>
      <c r="B50" s="143"/>
      <c r="C50" s="143"/>
      <c r="D50" s="143"/>
      <c r="E50" s="195"/>
    </row>
    <row r="51" s="369" customFormat="1" ht="24.9" customHeight="1" spans="1:5">
      <c r="A51" s="271" t="s">
        <v>209</v>
      </c>
      <c r="B51" s="146">
        <f>SUM(B52:B56)</f>
        <v>2064</v>
      </c>
      <c r="C51" s="146">
        <f>SUM(C52:C56)</f>
        <v>2013</v>
      </c>
      <c r="D51" s="146">
        <f>SUM(D52:D56)</f>
        <v>1973</v>
      </c>
      <c r="E51" s="198">
        <v>98.0129160457029</v>
      </c>
    </row>
    <row r="52" s="368" customFormat="1" ht="24.9" customHeight="1" spans="1:5">
      <c r="A52" s="273" t="s">
        <v>210</v>
      </c>
      <c r="B52" s="143">
        <v>1771</v>
      </c>
      <c r="C52" s="143">
        <v>1629</v>
      </c>
      <c r="D52" s="143">
        <v>1614</v>
      </c>
      <c r="E52" s="195">
        <v>99.0791896869245</v>
      </c>
    </row>
    <row r="53" s="368" customFormat="1" ht="24.9" customHeight="1" spans="1:5">
      <c r="A53" s="273" t="s">
        <v>211</v>
      </c>
      <c r="B53" s="143">
        <v>0</v>
      </c>
      <c r="C53" s="143"/>
      <c r="D53" s="143"/>
      <c r="E53" s="195"/>
    </row>
    <row r="54" s="368" customFormat="1" ht="24.9" customHeight="1" spans="1:5">
      <c r="A54" s="273" t="s">
        <v>212</v>
      </c>
      <c r="B54" s="143">
        <v>0</v>
      </c>
      <c r="C54" s="143"/>
      <c r="D54" s="143"/>
      <c r="E54" s="195"/>
    </row>
    <row r="55" s="368" customFormat="1" ht="24.9" customHeight="1" spans="1:5">
      <c r="A55" s="273" t="s">
        <v>213</v>
      </c>
      <c r="B55" s="143">
        <v>0</v>
      </c>
      <c r="C55" s="143"/>
      <c r="D55" s="143"/>
      <c r="E55" s="195"/>
    </row>
    <row r="56" s="368" customFormat="1" ht="24.9" customHeight="1" spans="1:5">
      <c r="A56" s="273" t="s">
        <v>214</v>
      </c>
      <c r="B56" s="143">
        <v>293</v>
      </c>
      <c r="C56" s="143">
        <v>384</v>
      </c>
      <c r="D56" s="143">
        <v>359</v>
      </c>
      <c r="E56" s="195">
        <v>93.4895833333333</v>
      </c>
    </row>
    <row r="57" s="369" customFormat="1" ht="24.9" customHeight="1" spans="1:5">
      <c r="A57" s="271" t="s">
        <v>215</v>
      </c>
      <c r="B57" s="146">
        <f>SUM(B58:B60)</f>
        <v>0</v>
      </c>
      <c r="C57" s="146">
        <f>SUM(C58:C60)</f>
        <v>0</v>
      </c>
      <c r="D57" s="146">
        <f>SUM(D58:D60)</f>
        <v>0</v>
      </c>
      <c r="E57" s="198"/>
    </row>
    <row r="58" s="368" customFormat="1" ht="24.9" customHeight="1" spans="1:5">
      <c r="A58" s="273" t="s">
        <v>216</v>
      </c>
      <c r="B58" s="143"/>
      <c r="C58" s="143"/>
      <c r="D58" s="143"/>
      <c r="E58" s="195"/>
    </row>
    <row r="59" s="368" customFormat="1" ht="24.9" customHeight="1" spans="1:5">
      <c r="A59" s="273" t="s">
        <v>217</v>
      </c>
      <c r="B59" s="143"/>
      <c r="C59" s="143"/>
      <c r="D59" s="143"/>
      <c r="E59" s="195"/>
    </row>
    <row r="60" s="368" customFormat="1" ht="24.9" customHeight="1" spans="1:5">
      <c r="A60" s="273" t="s">
        <v>218</v>
      </c>
      <c r="B60" s="143"/>
      <c r="C60" s="143"/>
      <c r="D60" s="143"/>
      <c r="E60" s="195"/>
    </row>
    <row r="61" s="369" customFormat="1" ht="24.9" customHeight="1" spans="1:5">
      <c r="A61" s="271" t="s">
        <v>219</v>
      </c>
      <c r="B61" s="146">
        <f>SUM(B62:B65)</f>
        <v>1600</v>
      </c>
      <c r="C61" s="146">
        <f>SUM(C62:C65)</f>
        <v>1474</v>
      </c>
      <c r="D61" s="146">
        <f>SUM(D62:D65)</f>
        <v>1474</v>
      </c>
      <c r="E61" s="198">
        <v>100</v>
      </c>
    </row>
    <row r="62" s="368" customFormat="1" ht="24.9" customHeight="1" spans="1:5">
      <c r="A62" s="273" t="s">
        <v>220</v>
      </c>
      <c r="B62" s="143">
        <v>1600</v>
      </c>
      <c r="C62" s="143">
        <v>1464</v>
      </c>
      <c r="D62" s="143">
        <v>1464</v>
      </c>
      <c r="E62" s="195">
        <v>100</v>
      </c>
    </row>
    <row r="63" s="368" customFormat="1" ht="24.9" customHeight="1" spans="1:5">
      <c r="A63" s="273" t="s">
        <v>221</v>
      </c>
      <c r="B63" s="143">
        <v>0</v>
      </c>
      <c r="C63" s="143"/>
      <c r="D63" s="143"/>
      <c r="E63" s="195"/>
    </row>
    <row r="64" s="368" customFormat="1" ht="24.9" customHeight="1" spans="1:5">
      <c r="A64" s="273" t="s">
        <v>222</v>
      </c>
      <c r="B64" s="143">
        <v>0</v>
      </c>
      <c r="C64" s="143">
        <v>10</v>
      </c>
      <c r="D64" s="143">
        <v>10</v>
      </c>
      <c r="E64" s="195">
        <v>100</v>
      </c>
    </row>
    <row r="65" s="368" customFormat="1" ht="24.9" customHeight="1" spans="1:5">
      <c r="A65" s="273" t="s">
        <v>223</v>
      </c>
      <c r="B65" s="143">
        <v>0</v>
      </c>
      <c r="C65" s="143"/>
      <c r="D65" s="143"/>
      <c r="E65" s="195"/>
    </row>
    <row r="66" s="369" customFormat="1" ht="24.9" customHeight="1" spans="1:5">
      <c r="A66" s="271" t="s">
        <v>224</v>
      </c>
      <c r="B66" s="146">
        <f>SUM(B67:B71)</f>
        <v>13765</v>
      </c>
      <c r="C66" s="146">
        <f>SUM(C67:C71)</f>
        <v>385</v>
      </c>
      <c r="D66" s="146">
        <f>SUM(D67:D71)</f>
        <v>0</v>
      </c>
      <c r="E66" s="198"/>
    </row>
    <row r="67" s="368" customFormat="1" ht="24.9" customHeight="1" spans="1:5">
      <c r="A67" s="273" t="s">
        <v>225</v>
      </c>
      <c r="B67" s="143">
        <v>0</v>
      </c>
      <c r="C67" s="143"/>
      <c r="D67" s="143"/>
      <c r="E67" s="195"/>
    </row>
    <row r="68" s="368" customFormat="1" ht="30" customHeight="1" spans="1:5">
      <c r="A68" s="273" t="s">
        <v>226</v>
      </c>
      <c r="B68" s="143">
        <v>0</v>
      </c>
      <c r="C68" s="143"/>
      <c r="D68" s="143"/>
      <c r="E68" s="195"/>
    </row>
    <row r="69" s="268" customFormat="1" ht="24.9" customHeight="1" spans="1:5">
      <c r="A69" s="273" t="s">
        <v>227</v>
      </c>
      <c r="B69" s="143">
        <v>0</v>
      </c>
      <c r="C69" s="143"/>
      <c r="D69" s="143"/>
      <c r="E69" s="195"/>
    </row>
    <row r="70" s="368" customFormat="1" ht="24.9" customHeight="1" spans="1:5">
      <c r="A70" s="273" t="s">
        <v>228</v>
      </c>
      <c r="B70" s="143">
        <v>0</v>
      </c>
      <c r="C70" s="143"/>
      <c r="D70" s="143"/>
      <c r="E70" s="195"/>
    </row>
    <row r="71" s="368" customFormat="1" ht="24.9" customHeight="1" spans="1:5">
      <c r="A71" s="273" t="s">
        <v>229</v>
      </c>
      <c r="B71" s="143">
        <v>13765</v>
      </c>
      <c r="C71" s="143">
        <v>385</v>
      </c>
      <c r="D71" s="143"/>
      <c r="E71" s="195"/>
    </row>
    <row r="72" s="369" customFormat="1" ht="24.9" customHeight="1" spans="1:5">
      <c r="A72" s="197" t="s">
        <v>122</v>
      </c>
      <c r="B72" s="146">
        <f>B66+B61+B51+B46+B42+B39+B35+B28+B20+B9+B4+B57</f>
        <v>52254</v>
      </c>
      <c r="C72" s="146">
        <f>C66+C61+C51+C46+C42+C39+C35+C28+C20+C9+C4+C57</f>
        <v>79758</v>
      </c>
      <c r="D72" s="146">
        <f>D66+D61+D51+D46+D42+D39+D35+D28+D20+D9+D4+D57</f>
        <v>71109</v>
      </c>
      <c r="E72" s="198">
        <v>89.1559467388851</v>
      </c>
    </row>
  </sheetData>
  <mergeCells count="2">
    <mergeCell ref="A1:E1"/>
    <mergeCell ref="D2:E2"/>
  </mergeCells>
  <printOptions horizontalCentered="1"/>
  <pageMargins left="0.708333333333333" right="0.708333333333333" top="0.747916666666667" bottom="0.747916666666667" header="0.314583333333333" footer="0.314583333333333"/>
  <pageSetup paperSize="9" firstPageNumber="99" orientation="portrait" useFirstPageNumber="1"/>
  <headerFooter>
    <oddFooter>&amp;C&amp;P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64"/>
  <sheetViews>
    <sheetView workbookViewId="0">
      <selection activeCell="G21" sqref="G21"/>
    </sheetView>
  </sheetViews>
  <sheetFormatPr defaultColWidth="23.7" defaultRowHeight="25.2" customHeight="1" outlineLevelCol="4"/>
  <cols>
    <col min="1" max="1" width="31.6" style="262" customWidth="1"/>
    <col min="2" max="5" width="11.4" style="262" customWidth="1"/>
    <col min="6" max="16383" width="23.7" style="262"/>
    <col min="16384" max="16384" width="23.7" style="367"/>
  </cols>
  <sheetData>
    <row r="1" s="262" customFormat="1" ht="49.2" customHeight="1" spans="1:5">
      <c r="A1" s="283" t="s">
        <v>1253</v>
      </c>
      <c r="B1" s="283"/>
      <c r="C1" s="283"/>
      <c r="D1" s="283"/>
      <c r="E1" s="283"/>
    </row>
    <row r="2" s="262" customFormat="1" ht="20.1" customHeight="1" spans="1:5">
      <c r="A2" s="267"/>
      <c r="B2" s="282"/>
      <c r="C2" s="282"/>
      <c r="D2" s="360" t="s">
        <v>231</v>
      </c>
      <c r="E2" s="360"/>
    </row>
    <row r="3" s="263" customFormat="1" ht="24.9" customHeight="1" spans="1:5">
      <c r="A3" s="154" t="s">
        <v>63</v>
      </c>
      <c r="B3" s="154" t="s">
        <v>64</v>
      </c>
      <c r="C3" s="154" t="s">
        <v>65</v>
      </c>
      <c r="D3" s="154" t="s">
        <v>66</v>
      </c>
      <c r="E3" s="154" t="s">
        <v>97</v>
      </c>
    </row>
    <row r="4" s="264" customFormat="1" ht="24.9" customHeight="1" spans="1:5">
      <c r="A4" s="271" t="s">
        <v>168</v>
      </c>
      <c r="B4" s="146">
        <f>SUM(B5:B8)</f>
        <v>2216</v>
      </c>
      <c r="C4" s="146">
        <f>SUM(C5:C8)</f>
        <v>2402</v>
      </c>
      <c r="D4" s="146">
        <f>SUM(D5:D8)</f>
        <v>2402</v>
      </c>
      <c r="E4" s="198">
        <v>100</v>
      </c>
    </row>
    <row r="5" s="263" customFormat="1" ht="24.9" customHeight="1" spans="1:5">
      <c r="A5" s="273" t="s">
        <v>169</v>
      </c>
      <c r="B5" s="143">
        <v>1534</v>
      </c>
      <c r="C5" s="143">
        <v>1687</v>
      </c>
      <c r="D5" s="143">
        <v>1687</v>
      </c>
      <c r="E5" s="195">
        <v>100</v>
      </c>
    </row>
    <row r="6" s="263" customFormat="1" ht="24.9" customHeight="1" spans="1:5">
      <c r="A6" s="273" t="s">
        <v>170</v>
      </c>
      <c r="B6" s="143">
        <v>442</v>
      </c>
      <c r="C6" s="143">
        <v>473</v>
      </c>
      <c r="D6" s="143">
        <v>473</v>
      </c>
      <c r="E6" s="195">
        <v>100</v>
      </c>
    </row>
    <row r="7" s="263" customFormat="1" ht="24.9" customHeight="1" spans="1:5">
      <c r="A7" s="273" t="s">
        <v>171</v>
      </c>
      <c r="B7" s="143">
        <v>184</v>
      </c>
      <c r="C7" s="143">
        <v>186</v>
      </c>
      <c r="D7" s="143">
        <v>186</v>
      </c>
      <c r="E7" s="195">
        <v>100</v>
      </c>
    </row>
    <row r="8" s="263" customFormat="1" ht="24.9" customHeight="1" spans="1:5">
      <c r="A8" s="273" t="s">
        <v>172</v>
      </c>
      <c r="B8" s="143">
        <v>56</v>
      </c>
      <c r="C8" s="143">
        <v>56</v>
      </c>
      <c r="D8" s="143">
        <v>56</v>
      </c>
      <c r="E8" s="195">
        <v>100</v>
      </c>
    </row>
    <row r="9" s="264" customFormat="1" ht="24.9" customHeight="1" spans="1:5">
      <c r="A9" s="271" t="s">
        <v>173</v>
      </c>
      <c r="B9" s="146">
        <f>SUM(B10:B19)</f>
        <v>369</v>
      </c>
      <c r="C9" s="146">
        <f>SUM(C10:C19)</f>
        <v>303</v>
      </c>
      <c r="D9" s="146">
        <f>SUM(D10:D19)</f>
        <v>303</v>
      </c>
      <c r="E9" s="198">
        <v>100</v>
      </c>
    </row>
    <row r="10" s="263" customFormat="1" ht="24.9" customHeight="1" spans="1:5">
      <c r="A10" s="273" t="s">
        <v>174</v>
      </c>
      <c r="B10" s="143">
        <v>319</v>
      </c>
      <c r="C10" s="143">
        <v>274</v>
      </c>
      <c r="D10" s="143">
        <v>274</v>
      </c>
      <c r="E10" s="195">
        <v>100</v>
      </c>
    </row>
    <row r="11" s="263" customFormat="1" ht="24.9" customHeight="1" spans="1:5">
      <c r="A11" s="273" t="s">
        <v>175</v>
      </c>
      <c r="B11" s="143">
        <v>7</v>
      </c>
      <c r="C11" s="143">
        <v>4</v>
      </c>
      <c r="D11" s="143">
        <v>4</v>
      </c>
      <c r="E11" s="195">
        <v>100</v>
      </c>
    </row>
    <row r="12" s="263" customFormat="1" ht="24.9" customHeight="1" spans="1:5">
      <c r="A12" s="273" t="s">
        <v>176</v>
      </c>
      <c r="B12" s="143"/>
      <c r="C12" s="143"/>
      <c r="D12" s="143"/>
      <c r="E12" s="195"/>
    </row>
    <row r="13" s="263" customFormat="1" ht="24.9" customHeight="1" spans="1:5">
      <c r="A13" s="273" t="s">
        <v>177</v>
      </c>
      <c r="B13" s="143"/>
      <c r="C13" s="143"/>
      <c r="D13" s="143"/>
      <c r="E13" s="195"/>
    </row>
    <row r="14" s="263" customFormat="1" ht="24.9" customHeight="1" spans="1:5">
      <c r="A14" s="273" t="s">
        <v>178</v>
      </c>
      <c r="B14" s="143"/>
      <c r="C14" s="143"/>
      <c r="D14" s="143"/>
      <c r="E14" s="195"/>
    </row>
    <row r="15" s="263" customFormat="1" ht="24.9" customHeight="1" spans="1:5">
      <c r="A15" s="273" t="s">
        <v>179</v>
      </c>
      <c r="B15" s="143">
        <v>4</v>
      </c>
      <c r="C15" s="143">
        <v>4</v>
      </c>
      <c r="D15" s="143">
        <v>4</v>
      </c>
      <c r="E15" s="195">
        <v>100</v>
      </c>
    </row>
    <row r="16" s="263" customFormat="1" ht="24.9" customHeight="1" spans="1:5">
      <c r="A16" s="273" t="s">
        <v>180</v>
      </c>
      <c r="B16" s="143"/>
      <c r="C16" s="143"/>
      <c r="D16" s="143"/>
      <c r="E16" s="195"/>
    </row>
    <row r="17" s="263" customFormat="1" ht="24.9" customHeight="1" spans="1:5">
      <c r="A17" s="273" t="s">
        <v>181</v>
      </c>
      <c r="B17" s="143">
        <v>8</v>
      </c>
      <c r="C17" s="143">
        <v>18</v>
      </c>
      <c r="D17" s="143">
        <v>18</v>
      </c>
      <c r="E17" s="195">
        <v>100</v>
      </c>
    </row>
    <row r="18" s="263" customFormat="1" ht="24.9" customHeight="1" spans="1:5">
      <c r="A18" s="273" t="s">
        <v>182</v>
      </c>
      <c r="B18" s="143"/>
      <c r="C18" s="143"/>
      <c r="D18" s="143"/>
      <c r="E18" s="195"/>
    </row>
    <row r="19" s="263" customFormat="1" ht="24.9" customHeight="1" spans="1:5">
      <c r="A19" s="273" t="s">
        <v>183</v>
      </c>
      <c r="B19" s="143">
        <v>31</v>
      </c>
      <c r="C19" s="143">
        <v>3</v>
      </c>
      <c r="D19" s="143">
        <v>3</v>
      </c>
      <c r="E19" s="195">
        <v>100</v>
      </c>
    </row>
    <row r="20" s="263" customFormat="1" ht="24.9" customHeight="1" spans="1:5">
      <c r="A20" s="271" t="s">
        <v>184</v>
      </c>
      <c r="B20" s="146"/>
      <c r="C20" s="146"/>
      <c r="D20" s="146"/>
      <c r="E20" s="198"/>
    </row>
    <row r="21" s="263" customFormat="1" ht="24.9" customHeight="1" spans="1:5">
      <c r="A21" s="273" t="s">
        <v>185</v>
      </c>
      <c r="B21" s="143"/>
      <c r="C21" s="143"/>
      <c r="D21" s="143"/>
      <c r="E21" s="195"/>
    </row>
    <row r="22" s="263" customFormat="1" ht="24.9" customHeight="1" spans="1:5">
      <c r="A22" s="273" t="s">
        <v>186</v>
      </c>
      <c r="B22" s="143"/>
      <c r="C22" s="143"/>
      <c r="D22" s="143"/>
      <c r="E22" s="195"/>
    </row>
    <row r="23" s="263" customFormat="1" ht="24.9" customHeight="1" spans="1:5">
      <c r="A23" s="273" t="s">
        <v>187</v>
      </c>
      <c r="B23" s="143"/>
      <c r="C23" s="143"/>
      <c r="D23" s="143"/>
      <c r="E23" s="195"/>
    </row>
    <row r="24" s="263" customFormat="1" ht="24.9" customHeight="1" spans="1:5">
      <c r="A24" s="273" t="s">
        <v>188</v>
      </c>
      <c r="B24" s="143"/>
      <c r="C24" s="143"/>
      <c r="D24" s="143"/>
      <c r="E24" s="195"/>
    </row>
    <row r="25" s="263" customFormat="1" ht="24.9" customHeight="1" spans="1:5">
      <c r="A25" s="273" t="s">
        <v>189</v>
      </c>
      <c r="B25" s="143"/>
      <c r="C25" s="143"/>
      <c r="D25" s="143"/>
      <c r="E25" s="195"/>
    </row>
    <row r="26" s="263" customFormat="1" ht="24.9" customHeight="1" spans="1:5">
      <c r="A26" s="273" t="s">
        <v>190</v>
      </c>
      <c r="B26" s="143"/>
      <c r="C26" s="143"/>
      <c r="D26" s="143"/>
      <c r="E26" s="195"/>
    </row>
    <row r="27" s="263" customFormat="1" ht="24.9" customHeight="1" spans="1:5">
      <c r="A27" s="273" t="s">
        <v>191</v>
      </c>
      <c r="B27" s="143"/>
      <c r="C27" s="143"/>
      <c r="D27" s="143"/>
      <c r="E27" s="195"/>
    </row>
    <row r="28" s="263" customFormat="1" ht="24.9" customHeight="1" spans="1:5">
      <c r="A28" s="271" t="s">
        <v>192</v>
      </c>
      <c r="B28" s="146"/>
      <c r="C28" s="146"/>
      <c r="D28" s="146"/>
      <c r="E28" s="198"/>
    </row>
    <row r="29" s="263" customFormat="1" ht="24.9" customHeight="1" spans="1:5">
      <c r="A29" s="271" t="s">
        <v>193</v>
      </c>
      <c r="B29" s="146">
        <f>SUM(B30:B32)</f>
        <v>3892</v>
      </c>
      <c r="C29" s="146">
        <f>SUM(C30:C32)</f>
        <v>4464</v>
      </c>
      <c r="D29" s="146">
        <f>SUM(D30:D32)</f>
        <v>4464</v>
      </c>
      <c r="E29" s="198">
        <v>100</v>
      </c>
    </row>
    <row r="30" s="263" customFormat="1" ht="24.9" customHeight="1" spans="1:5">
      <c r="A30" s="273" t="s">
        <v>194</v>
      </c>
      <c r="B30" s="143">
        <v>3634</v>
      </c>
      <c r="C30" s="143">
        <v>4302</v>
      </c>
      <c r="D30" s="143">
        <v>4302</v>
      </c>
      <c r="E30" s="195">
        <v>100</v>
      </c>
    </row>
    <row r="31" s="263" customFormat="1" ht="24.9" customHeight="1" spans="1:5">
      <c r="A31" s="273" t="s">
        <v>195</v>
      </c>
      <c r="B31" s="143">
        <v>258</v>
      </c>
      <c r="C31" s="143">
        <v>162</v>
      </c>
      <c r="D31" s="143">
        <v>162</v>
      </c>
      <c r="E31" s="195">
        <v>100</v>
      </c>
    </row>
    <row r="32" s="263" customFormat="1" ht="24.9" customHeight="1" spans="1:5">
      <c r="A32" s="273" t="s">
        <v>196</v>
      </c>
      <c r="B32" s="143"/>
      <c r="C32" s="143"/>
      <c r="D32" s="143"/>
      <c r="E32" s="195"/>
    </row>
    <row r="33" s="263" customFormat="1" ht="24.9" customHeight="1" spans="1:5">
      <c r="A33" s="271" t="s">
        <v>197</v>
      </c>
      <c r="B33" s="146"/>
      <c r="C33" s="146"/>
      <c r="D33" s="146"/>
      <c r="E33" s="198"/>
    </row>
    <row r="34" s="263" customFormat="1" ht="24.9" customHeight="1" spans="1:5">
      <c r="A34" s="273" t="s">
        <v>198</v>
      </c>
      <c r="B34" s="143"/>
      <c r="C34" s="143"/>
      <c r="D34" s="143"/>
      <c r="E34" s="195"/>
    </row>
    <row r="35" s="264" customFormat="1" ht="24.9" customHeight="1" spans="1:5">
      <c r="A35" s="273" t="s">
        <v>199</v>
      </c>
      <c r="B35" s="143"/>
      <c r="C35" s="143"/>
      <c r="D35" s="143"/>
      <c r="E35" s="195"/>
    </row>
    <row r="36" s="263" customFormat="1" ht="24.9" customHeight="1" spans="1:5">
      <c r="A36" s="271" t="s">
        <v>200</v>
      </c>
      <c r="B36" s="146"/>
      <c r="C36" s="146"/>
      <c r="D36" s="146"/>
      <c r="E36" s="198"/>
    </row>
    <row r="37" s="263" customFormat="1" ht="24.9" customHeight="1" spans="1:5">
      <c r="A37" s="271" t="s">
        <v>204</v>
      </c>
      <c r="B37" s="146"/>
      <c r="C37" s="146"/>
      <c r="D37" s="146"/>
      <c r="E37" s="198"/>
    </row>
    <row r="38" s="263" customFormat="1" ht="24.9" customHeight="1" spans="1:5">
      <c r="A38" s="271" t="s">
        <v>209</v>
      </c>
      <c r="B38" s="146">
        <f>SUM(B39:B43)</f>
        <v>281</v>
      </c>
      <c r="C38" s="146">
        <f>SUM(C39:C43)</f>
        <v>279</v>
      </c>
      <c r="D38" s="146">
        <f>SUM(D39:D43)</f>
        <v>279</v>
      </c>
      <c r="E38" s="198">
        <v>100</v>
      </c>
    </row>
    <row r="39" s="263" customFormat="1" ht="24.9" customHeight="1" spans="1:5">
      <c r="A39" s="273" t="s">
        <v>210</v>
      </c>
      <c r="B39" s="143">
        <v>281</v>
      </c>
      <c r="C39" s="143">
        <v>279</v>
      </c>
      <c r="D39" s="143">
        <v>279</v>
      </c>
      <c r="E39" s="195">
        <v>100</v>
      </c>
    </row>
    <row r="40" s="263" customFormat="1" ht="24.9" customHeight="1" spans="1:5">
      <c r="A40" s="273" t="s">
        <v>211</v>
      </c>
      <c r="B40" s="143"/>
      <c r="C40" s="143"/>
      <c r="D40" s="143"/>
      <c r="E40" s="198"/>
    </row>
    <row r="41" s="263" customFormat="1" ht="24.9" customHeight="1" spans="1:5">
      <c r="A41" s="273" t="s">
        <v>212</v>
      </c>
      <c r="B41" s="143"/>
      <c r="C41" s="143"/>
      <c r="D41" s="143"/>
      <c r="E41" s="195"/>
    </row>
    <row r="42" s="264" customFormat="1" ht="24.9" customHeight="1" spans="1:5">
      <c r="A42" s="273" t="s">
        <v>213</v>
      </c>
      <c r="B42" s="143"/>
      <c r="C42" s="143"/>
      <c r="D42" s="143"/>
      <c r="E42" s="195"/>
    </row>
    <row r="43" s="264" customFormat="1" ht="24.9" customHeight="1" spans="1:5">
      <c r="A43" s="273" t="s">
        <v>214</v>
      </c>
      <c r="B43" s="143"/>
      <c r="C43" s="143"/>
      <c r="D43" s="143"/>
      <c r="E43" s="195"/>
    </row>
    <row r="44" s="264" customFormat="1" ht="24.9" customHeight="1" spans="1:5">
      <c r="A44" s="271" t="s">
        <v>215</v>
      </c>
      <c r="B44" s="146"/>
      <c r="C44" s="146"/>
      <c r="D44" s="146"/>
      <c r="E44" s="198"/>
    </row>
    <row r="45" s="263" customFormat="1" ht="24.9" customHeight="1" spans="1:5">
      <c r="A45" s="271" t="s">
        <v>219</v>
      </c>
      <c r="B45" s="146"/>
      <c r="C45" s="146"/>
      <c r="D45" s="146"/>
      <c r="E45" s="198"/>
    </row>
    <row r="46" s="263" customFormat="1" ht="24.9" customHeight="1" spans="1:5">
      <c r="A46" s="271" t="s">
        <v>224</v>
      </c>
      <c r="B46" s="146"/>
      <c r="C46" s="146"/>
      <c r="D46" s="146"/>
      <c r="E46" s="198"/>
    </row>
    <row r="47" s="263" customFormat="1" ht="24.9" customHeight="1" spans="1:5">
      <c r="A47" s="197" t="s">
        <v>122</v>
      </c>
      <c r="B47" s="146">
        <f>B46+B45+B38+B37+B36+B33+B29+B28+B20+B9+B4+B44</f>
        <v>6758</v>
      </c>
      <c r="C47" s="146">
        <f>C46+C45+C38+C37+C36+C33+C29+C28+C20+C9+C4+C44</f>
        <v>7448</v>
      </c>
      <c r="D47" s="146">
        <f>D46+D45+D38+D37+D36+D33+D29+D28+D20+D9+D4+D44</f>
        <v>7448</v>
      </c>
      <c r="E47" s="198">
        <v>100</v>
      </c>
    </row>
    <row r="48" s="263" customFormat="1" ht="24.9" customHeight="1" spans="1:5">
      <c r="A48" s="150"/>
      <c r="B48" s="184"/>
      <c r="C48" s="150"/>
      <c r="D48" s="150"/>
      <c r="E48" s="150"/>
    </row>
    <row r="49" s="263" customFormat="1" ht="24.9" customHeight="1" spans="1:5">
      <c r="A49" s="262"/>
      <c r="B49" s="262"/>
      <c r="C49" s="262"/>
      <c r="D49" s="262"/>
      <c r="E49" s="262"/>
    </row>
    <row r="50" s="263" customFormat="1" ht="24.9" customHeight="1" spans="1:5">
      <c r="A50" s="262"/>
      <c r="B50" s="262"/>
      <c r="C50" s="262"/>
      <c r="D50" s="262"/>
      <c r="E50" s="262"/>
    </row>
    <row r="51" s="263" customFormat="1" ht="24.9" customHeight="1" spans="1:5">
      <c r="A51" s="262"/>
      <c r="B51" s="262"/>
      <c r="C51" s="262"/>
      <c r="D51" s="262"/>
      <c r="E51" s="262"/>
    </row>
    <row r="52" s="263" customFormat="1" ht="24.9" customHeight="1" spans="1:5">
      <c r="A52" s="262"/>
      <c r="B52" s="262"/>
      <c r="C52" s="262"/>
      <c r="D52" s="262"/>
      <c r="E52" s="262"/>
    </row>
    <row r="53" s="263" customFormat="1" ht="24.9" customHeight="1" spans="1:5">
      <c r="A53" s="262"/>
      <c r="B53" s="262"/>
      <c r="C53" s="262"/>
      <c r="D53" s="262"/>
      <c r="E53" s="262"/>
    </row>
    <row r="54" s="263" customFormat="1" ht="24.9" customHeight="1" spans="1:5">
      <c r="A54" s="262"/>
      <c r="B54" s="262"/>
      <c r="C54" s="262"/>
      <c r="D54" s="262"/>
      <c r="E54" s="262"/>
    </row>
    <row r="55" s="263" customFormat="1" ht="24.9" customHeight="1" spans="1:5">
      <c r="A55" s="262"/>
      <c r="B55" s="262"/>
      <c r="C55" s="262"/>
      <c r="D55" s="262"/>
      <c r="E55" s="262"/>
    </row>
    <row r="56" s="263" customFormat="1" ht="24.9" customHeight="1" spans="1:5">
      <c r="A56" s="262"/>
      <c r="B56" s="262"/>
      <c r="C56" s="262"/>
      <c r="D56" s="262"/>
      <c r="E56" s="262"/>
    </row>
    <row r="57" s="263" customFormat="1" ht="24.9" customHeight="1" spans="1:5">
      <c r="A57" s="262"/>
      <c r="B57" s="262"/>
      <c r="C57" s="262"/>
      <c r="D57" s="262"/>
      <c r="E57" s="262"/>
    </row>
    <row r="58" s="263" customFormat="1" ht="24.9" customHeight="1" spans="1:5">
      <c r="A58" s="262"/>
      <c r="B58" s="262"/>
      <c r="C58" s="262"/>
      <c r="D58" s="262"/>
      <c r="E58" s="262"/>
    </row>
    <row r="59" s="263" customFormat="1" ht="24.9" customHeight="1" spans="1:5">
      <c r="A59" s="262"/>
      <c r="B59" s="262"/>
      <c r="C59" s="262"/>
      <c r="D59" s="262"/>
      <c r="E59" s="262"/>
    </row>
    <row r="60" s="263" customFormat="1" ht="24.9" customHeight="1" spans="1:5">
      <c r="A60" s="262"/>
      <c r="B60" s="262"/>
      <c r="C60" s="262"/>
      <c r="D60" s="262"/>
      <c r="E60" s="262"/>
    </row>
    <row r="61" s="263" customFormat="1" ht="24.9" customHeight="1" spans="1:5">
      <c r="A61" s="262"/>
      <c r="B61" s="262"/>
      <c r="C61" s="262"/>
      <c r="D61" s="262"/>
      <c r="E61" s="262"/>
    </row>
    <row r="62" s="263" customFormat="1" ht="24.9" customHeight="1" spans="1:5">
      <c r="A62" s="262"/>
      <c r="B62" s="262"/>
      <c r="C62" s="262"/>
      <c r="D62" s="262"/>
      <c r="E62" s="262"/>
    </row>
    <row r="63" s="263" customFormat="1" ht="24.9" customHeight="1" spans="1:5">
      <c r="A63" s="262"/>
      <c r="B63" s="262"/>
      <c r="C63" s="262"/>
      <c r="D63" s="262"/>
      <c r="E63" s="262"/>
    </row>
    <row r="64" s="150" customFormat="1" customHeight="1" spans="1:5">
      <c r="A64" s="262"/>
      <c r="B64" s="262"/>
      <c r="C64" s="262"/>
      <c r="D64" s="262"/>
      <c r="E64" s="262"/>
    </row>
  </sheetData>
  <mergeCells count="2">
    <mergeCell ref="A1:E1"/>
    <mergeCell ref="D2:E2"/>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69"/>
  <sheetViews>
    <sheetView showZeros="0" topLeftCell="A58" workbookViewId="0">
      <selection activeCell="A3" sqref="A3:B69"/>
    </sheetView>
  </sheetViews>
  <sheetFormatPr defaultColWidth="9" defaultRowHeight="24.95" customHeight="1" outlineLevelCol="3"/>
  <cols>
    <col min="1" max="1" width="64.625" style="40" customWidth="1"/>
    <col min="2" max="2" width="23.625" style="40" customWidth="1"/>
    <col min="3" max="16384" width="9" style="40"/>
  </cols>
  <sheetData>
    <row r="1" customHeight="1" spans="1:2">
      <c r="A1" s="364" t="s">
        <v>1254</v>
      </c>
      <c r="B1" s="364"/>
    </row>
    <row r="2" customHeight="1" spans="1:2">
      <c r="A2" s="104"/>
      <c r="B2" s="365" t="s">
        <v>1255</v>
      </c>
    </row>
    <row r="3" customHeight="1" spans="1:2">
      <c r="A3" s="254" t="s">
        <v>1256</v>
      </c>
      <c r="B3" s="254" t="s">
        <v>66</v>
      </c>
    </row>
    <row r="4" customHeight="1" spans="1:2">
      <c r="A4" s="255" t="s">
        <v>1257</v>
      </c>
      <c r="B4" s="133">
        <f>SUM(B5,B12,B48)</f>
        <v>18317</v>
      </c>
    </row>
    <row r="5" customHeight="1" spans="1:2">
      <c r="A5" s="255" t="s">
        <v>1258</v>
      </c>
      <c r="B5" s="133">
        <f>SUM(B6:B11)</f>
        <v>0</v>
      </c>
    </row>
    <row r="6" customHeight="1" spans="1:2">
      <c r="A6" s="256" t="s">
        <v>1259</v>
      </c>
      <c r="B6" s="130"/>
    </row>
    <row r="7" customHeight="1" spans="1:2">
      <c r="A7" s="256" t="s">
        <v>1260</v>
      </c>
      <c r="B7" s="130"/>
    </row>
    <row r="8" customHeight="1" spans="1:2">
      <c r="A8" s="256" t="s">
        <v>1261</v>
      </c>
      <c r="B8" s="130"/>
    </row>
    <row r="9" customHeight="1" spans="1:2">
      <c r="A9" s="256" t="s">
        <v>1262</v>
      </c>
      <c r="B9" s="130"/>
    </row>
    <row r="10" customHeight="1" spans="1:2">
      <c r="A10" s="256" t="s">
        <v>1263</v>
      </c>
      <c r="B10" s="130"/>
    </row>
    <row r="11" customHeight="1" spans="1:2">
      <c r="A11" s="256" t="s">
        <v>1264</v>
      </c>
      <c r="B11" s="130"/>
    </row>
    <row r="12" customHeight="1" spans="1:2">
      <c r="A12" s="255" t="s">
        <v>1265</v>
      </c>
      <c r="B12" s="133">
        <f>SUM(B13:B47)</f>
        <v>14469</v>
      </c>
    </row>
    <row r="13" customHeight="1" spans="1:2">
      <c r="A13" s="256" t="s">
        <v>1266</v>
      </c>
      <c r="B13" s="130"/>
    </row>
    <row r="14" customHeight="1" spans="1:2">
      <c r="A14" s="256" t="s">
        <v>1267</v>
      </c>
      <c r="B14" s="130">
        <v>466</v>
      </c>
    </row>
    <row r="15" customHeight="1" spans="1:2">
      <c r="A15" s="256" t="s">
        <v>1268</v>
      </c>
      <c r="B15" s="130"/>
    </row>
    <row r="16" customHeight="1" spans="1:2">
      <c r="A16" s="256" t="s">
        <v>1269</v>
      </c>
      <c r="B16" s="130">
        <v>11561</v>
      </c>
    </row>
    <row r="17" customHeight="1" spans="1:2">
      <c r="A17" s="256" t="s">
        <v>1270</v>
      </c>
      <c r="B17" s="130"/>
    </row>
    <row r="18" customHeight="1" spans="1:2">
      <c r="A18" s="256" t="s">
        <v>1271</v>
      </c>
      <c r="B18" s="130"/>
    </row>
    <row r="19" customHeight="1" spans="1:2">
      <c r="A19" s="256" t="s">
        <v>1272</v>
      </c>
      <c r="B19" s="130"/>
    </row>
    <row r="20" customHeight="1" spans="1:2">
      <c r="A20" s="256" t="s">
        <v>1273</v>
      </c>
      <c r="B20" s="130">
        <v>166</v>
      </c>
    </row>
    <row r="21" customHeight="1" spans="1:2">
      <c r="A21" s="256" t="s">
        <v>1274</v>
      </c>
      <c r="B21" s="130">
        <v>24</v>
      </c>
    </row>
    <row r="22" customHeight="1" spans="1:2">
      <c r="A22" s="256" t="s">
        <v>1275</v>
      </c>
      <c r="B22" s="130">
        <v>0</v>
      </c>
    </row>
    <row r="23" customHeight="1" spans="1:2">
      <c r="A23" s="256" t="s">
        <v>1276</v>
      </c>
      <c r="B23" s="130">
        <v>0</v>
      </c>
    </row>
    <row r="24" customHeight="1" spans="1:2">
      <c r="A24" s="256" t="s">
        <v>1277</v>
      </c>
      <c r="B24" s="130">
        <v>0</v>
      </c>
    </row>
    <row r="25" customHeight="1" spans="1:2">
      <c r="A25" s="256" t="s">
        <v>1278</v>
      </c>
      <c r="B25" s="130"/>
    </row>
    <row r="26" customHeight="1" spans="1:2">
      <c r="A26" s="256" t="s">
        <v>1279</v>
      </c>
      <c r="B26" s="130"/>
    </row>
    <row r="27" customHeight="1" spans="1:2">
      <c r="A27" s="256" t="s">
        <v>1280</v>
      </c>
      <c r="B27" s="130"/>
    </row>
    <row r="28" customHeight="1" spans="1:2">
      <c r="A28" s="256" t="s">
        <v>1281</v>
      </c>
      <c r="B28" s="130"/>
    </row>
    <row r="29" customHeight="1" spans="1:2">
      <c r="A29" s="256" t="s">
        <v>1282</v>
      </c>
      <c r="B29" s="130"/>
    </row>
    <row r="30" customHeight="1" spans="1:2">
      <c r="A30" s="256" t="s">
        <v>1283</v>
      </c>
      <c r="B30" s="130">
        <v>580</v>
      </c>
    </row>
    <row r="31" customHeight="1" spans="1:2">
      <c r="A31" s="256" t="s">
        <v>1284</v>
      </c>
      <c r="B31" s="130">
        <v>212</v>
      </c>
    </row>
    <row r="32" customHeight="1" spans="1:2">
      <c r="A32" s="256" t="s">
        <v>1285</v>
      </c>
      <c r="B32" s="130">
        <v>1</v>
      </c>
    </row>
    <row r="33" customHeight="1" spans="1:4">
      <c r="A33" s="256" t="s">
        <v>1286</v>
      </c>
      <c r="B33" s="130">
        <v>3</v>
      </c>
    </row>
    <row r="34" customHeight="1" spans="1:4">
      <c r="A34" s="256" t="s">
        <v>1287</v>
      </c>
      <c r="B34" s="130"/>
    </row>
    <row r="35" customHeight="1" spans="1:4">
      <c r="A35" s="256" t="s">
        <v>1288</v>
      </c>
      <c r="B35" s="130"/>
    </row>
    <row r="36" customHeight="1" spans="1:4">
      <c r="A36" s="256" t="s">
        <v>1289</v>
      </c>
      <c r="B36" s="130"/>
    </row>
    <row r="37" customHeight="1" spans="1:4">
      <c r="A37" s="256" t="s">
        <v>1290</v>
      </c>
      <c r="B37" s="130">
        <v>53</v>
      </c>
    </row>
    <row r="38" customHeight="1" spans="1:4">
      <c r="A38" s="256" t="s">
        <v>1291</v>
      </c>
      <c r="B38" s="130">
        <v>619</v>
      </c>
    </row>
    <row r="39" customHeight="1" spans="1:4">
      <c r="A39" s="256" t="s">
        <v>1292</v>
      </c>
      <c r="B39" s="130"/>
    </row>
    <row r="40" customHeight="1" spans="1:4">
      <c r="A40" s="256" t="s">
        <v>1293</v>
      </c>
      <c r="B40" s="130"/>
    </row>
    <row r="41" customHeight="1" spans="1:4">
      <c r="A41" s="256" t="s">
        <v>1294</v>
      </c>
      <c r="B41" s="130"/>
    </row>
    <row r="42" customHeight="1" spans="1:4">
      <c r="A42" s="256" t="s">
        <v>1295</v>
      </c>
      <c r="B42" s="130"/>
    </row>
    <row r="43" customHeight="1" spans="1:4">
      <c r="A43" s="256" t="s">
        <v>1296</v>
      </c>
      <c r="B43" s="130">
        <v>783</v>
      </c>
    </row>
    <row r="44" customHeight="1" spans="1:4">
      <c r="A44" s="256" t="s">
        <v>1297</v>
      </c>
      <c r="B44" s="130"/>
    </row>
    <row r="45" customHeight="1" spans="1:4">
      <c r="A45" s="256" t="s">
        <v>1298</v>
      </c>
      <c r="B45" s="130"/>
    </row>
    <row r="46" customHeight="1" spans="1:4">
      <c r="A46" s="256" t="s">
        <v>1299</v>
      </c>
      <c r="B46" s="130"/>
    </row>
    <row r="47" customHeight="1" spans="1:4">
      <c r="A47" s="256" t="s">
        <v>1300</v>
      </c>
      <c r="B47" s="130">
        <v>1</v>
      </c>
    </row>
    <row r="48" customHeight="1" spans="1:4">
      <c r="A48" s="255" t="s">
        <v>1301</v>
      </c>
      <c r="B48" s="133">
        <f>SUM(B49:B69)</f>
        <v>3848</v>
      </c>
      <c r="D48" s="75"/>
    </row>
    <row r="49" customHeight="1" spans="1:2">
      <c r="A49" s="256" t="s">
        <v>1302</v>
      </c>
      <c r="B49" s="130">
        <v>313</v>
      </c>
    </row>
    <row r="50" customHeight="1" spans="1:2">
      <c r="A50" s="256" t="s">
        <v>1303</v>
      </c>
      <c r="B50" s="130"/>
    </row>
    <row r="51" customHeight="1" spans="1:2">
      <c r="A51" s="256" t="s">
        <v>1304</v>
      </c>
      <c r="B51" s="130"/>
    </row>
    <row r="52" customHeight="1" spans="1:2">
      <c r="A52" s="256" t="s">
        <v>1305</v>
      </c>
      <c r="B52" s="130">
        <v>12</v>
      </c>
    </row>
    <row r="53" customHeight="1" spans="1:2">
      <c r="A53" s="256" t="s">
        <v>1306</v>
      </c>
      <c r="B53" s="130">
        <v>6</v>
      </c>
    </row>
    <row r="54" customHeight="1" spans="1:2">
      <c r="A54" s="256" t="s">
        <v>1307</v>
      </c>
      <c r="B54" s="130">
        <v>1673</v>
      </c>
    </row>
    <row r="55" customHeight="1" spans="1:2">
      <c r="A55" s="256" t="s">
        <v>1308</v>
      </c>
      <c r="B55" s="130">
        <v>2</v>
      </c>
    </row>
    <row r="56" customHeight="1" spans="1:2">
      <c r="A56" s="256" t="s">
        <v>1309</v>
      </c>
      <c r="B56" s="130">
        <v>5</v>
      </c>
    </row>
    <row r="57" customHeight="1" spans="1:2">
      <c r="A57" s="256" t="s">
        <v>1310</v>
      </c>
      <c r="B57" s="130">
        <v>1</v>
      </c>
    </row>
    <row r="58" customHeight="1" spans="1:2">
      <c r="A58" s="256" t="s">
        <v>1311</v>
      </c>
      <c r="B58" s="130">
        <v>284</v>
      </c>
    </row>
    <row r="59" customHeight="1" spans="1:2">
      <c r="A59" s="256" t="s">
        <v>1312</v>
      </c>
      <c r="B59" s="130"/>
    </row>
    <row r="60" customHeight="1" spans="1:2">
      <c r="A60" s="256" t="s">
        <v>1313</v>
      </c>
      <c r="B60" s="130">
        <v>100</v>
      </c>
    </row>
    <row r="61" customHeight="1" spans="1:2">
      <c r="A61" s="256" t="s">
        <v>1314</v>
      </c>
      <c r="B61" s="130">
        <v>16</v>
      </c>
    </row>
    <row r="62" customHeight="1" spans="1:2">
      <c r="A62" s="256" t="s">
        <v>1315</v>
      </c>
      <c r="B62" s="130">
        <v>1064</v>
      </c>
    </row>
    <row r="63" customHeight="1" spans="1:2">
      <c r="A63" s="256" t="s">
        <v>1316</v>
      </c>
      <c r="B63" s="130">
        <v>96</v>
      </c>
    </row>
    <row r="64" customHeight="1" spans="1:2">
      <c r="A64" s="256" t="s">
        <v>1317</v>
      </c>
      <c r="B64" s="130">
        <v>273</v>
      </c>
    </row>
    <row r="65" customHeight="1" spans="1:2">
      <c r="A65" s="256" t="s">
        <v>1318</v>
      </c>
      <c r="B65" s="130"/>
    </row>
    <row r="66" customHeight="1" spans="1:2">
      <c r="A66" s="256" t="s">
        <v>1319</v>
      </c>
      <c r="B66" s="130"/>
    </row>
    <row r="67" customHeight="1" spans="1:2">
      <c r="A67" s="256" t="s">
        <v>1320</v>
      </c>
      <c r="B67" s="130"/>
    </row>
    <row r="68" customHeight="1" spans="1:2">
      <c r="A68" s="256" t="s">
        <v>1321</v>
      </c>
      <c r="B68" s="130">
        <v>3</v>
      </c>
    </row>
    <row r="69" customHeight="1" spans="1:2">
      <c r="A69" s="256" t="s">
        <v>1322</v>
      </c>
      <c r="B69" s="130"/>
    </row>
  </sheetData>
  <mergeCells count="1">
    <mergeCell ref="A1:B1"/>
  </mergeCells>
  <printOptions horizontalCentered="1"/>
  <pageMargins left="0.708333333333333" right="0.708333333333333" top="0.747916666666667" bottom="0.747916666666667" header="0.314583333333333" footer="0.314583333333333"/>
  <pageSetup paperSize="9" firstPageNumber="102" orientation="portrait" useFirstPageNumber="1"/>
  <headerFooter>
    <oddFooter>&amp;C&amp;P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69"/>
  <sheetViews>
    <sheetView showZeros="0" topLeftCell="A23" workbookViewId="0">
      <selection activeCell="B78" sqref="B78"/>
    </sheetView>
  </sheetViews>
  <sheetFormatPr defaultColWidth="9" defaultRowHeight="24.95" customHeight="1" outlineLevelCol="3"/>
  <cols>
    <col min="1" max="1" width="64.625" style="363" customWidth="1"/>
    <col min="2" max="2" width="23.625" style="363" customWidth="1"/>
    <col min="3" max="16384" width="9" style="363"/>
  </cols>
  <sheetData>
    <row r="1" customHeight="1" spans="1:2">
      <c r="A1" s="364" t="s">
        <v>1323</v>
      </c>
      <c r="B1" s="364"/>
    </row>
    <row r="2" s="175" customFormat="1" customHeight="1" spans="1:2">
      <c r="A2" s="104"/>
      <c r="B2" s="365" t="s">
        <v>1324</v>
      </c>
    </row>
    <row r="3" s="175" customFormat="1" customHeight="1" spans="1:2">
      <c r="A3" s="254" t="s">
        <v>1256</v>
      </c>
      <c r="B3" s="254" t="s">
        <v>66</v>
      </c>
    </row>
    <row r="4" s="175" customFormat="1" customHeight="1" spans="1:2">
      <c r="A4" s="255" t="s">
        <v>1325</v>
      </c>
      <c r="B4" s="133">
        <f>SUM(B5,B12,B47)</f>
        <v>0</v>
      </c>
    </row>
    <row r="5" s="175" customFormat="1" customHeight="1" spans="1:2">
      <c r="A5" s="255" t="s">
        <v>1326</v>
      </c>
      <c r="B5" s="133">
        <f>SUM(B6:B11)</f>
        <v>0</v>
      </c>
    </row>
    <row r="6" s="175" customFormat="1" customHeight="1" spans="1:2">
      <c r="A6" s="256" t="s">
        <v>1327</v>
      </c>
      <c r="B6" s="130"/>
    </row>
    <row r="7" s="175" customFormat="1" customHeight="1" spans="1:2">
      <c r="A7" s="256" t="s">
        <v>1328</v>
      </c>
      <c r="B7" s="130"/>
    </row>
    <row r="8" s="175" customFormat="1" customHeight="1" spans="1:2">
      <c r="A8" s="256" t="s">
        <v>1329</v>
      </c>
      <c r="B8" s="130"/>
    </row>
    <row r="9" s="175" customFormat="1" customHeight="1" spans="1:2">
      <c r="A9" s="256" t="s">
        <v>1330</v>
      </c>
      <c r="B9" s="130"/>
    </row>
    <row r="10" s="175" customFormat="1" customHeight="1" spans="1:2">
      <c r="A10" s="256" t="s">
        <v>1331</v>
      </c>
      <c r="B10" s="130"/>
    </row>
    <row r="11" s="175" customFormat="1" customHeight="1" spans="1:2">
      <c r="A11" s="256" t="s">
        <v>1332</v>
      </c>
      <c r="B11" s="130"/>
    </row>
    <row r="12" s="175" customFormat="1" customHeight="1" spans="1:2">
      <c r="A12" s="255" t="s">
        <v>1333</v>
      </c>
      <c r="B12" s="133">
        <f>SUM(B13:B46)</f>
        <v>0</v>
      </c>
    </row>
    <row r="13" s="175" customFormat="1" customHeight="1" spans="1:2">
      <c r="A13" s="256" t="s">
        <v>1334</v>
      </c>
      <c r="B13" s="130">
        <v>0</v>
      </c>
    </row>
    <row r="14" s="175" customFormat="1" customHeight="1" spans="1:2">
      <c r="A14" s="256" t="s">
        <v>1335</v>
      </c>
      <c r="B14" s="130"/>
    </row>
    <row r="15" s="175" customFormat="1" customHeight="1" spans="1:2">
      <c r="A15" s="256" t="s">
        <v>1336</v>
      </c>
      <c r="B15" s="130"/>
    </row>
    <row r="16" s="175" customFormat="1" customHeight="1" spans="1:2">
      <c r="A16" s="256" t="s">
        <v>1337</v>
      </c>
      <c r="B16" s="130"/>
    </row>
    <row r="17" s="175" customFormat="1" customHeight="1" spans="1:2">
      <c r="A17" s="256" t="s">
        <v>1338</v>
      </c>
      <c r="B17" s="130"/>
    </row>
    <row r="18" s="175" customFormat="1" customHeight="1" spans="1:2">
      <c r="A18" s="256" t="s">
        <v>1339</v>
      </c>
      <c r="B18" s="130"/>
    </row>
    <row r="19" s="175" customFormat="1" customHeight="1" spans="1:2">
      <c r="A19" s="256" t="s">
        <v>1340</v>
      </c>
      <c r="B19" s="130"/>
    </row>
    <row r="20" s="175" customFormat="1" customHeight="1" spans="1:2">
      <c r="A20" s="256" t="s">
        <v>1341</v>
      </c>
      <c r="B20" s="130"/>
    </row>
    <row r="21" s="175" customFormat="1" customHeight="1" spans="1:2">
      <c r="A21" s="256" t="s">
        <v>1342</v>
      </c>
      <c r="B21" s="130">
        <v>0</v>
      </c>
    </row>
    <row r="22" s="175" customFormat="1" customHeight="1" spans="1:2">
      <c r="A22" s="256" t="s">
        <v>1343</v>
      </c>
      <c r="B22" s="130">
        <v>0</v>
      </c>
    </row>
    <row r="23" s="175" customFormat="1" customHeight="1" spans="1:2">
      <c r="A23" s="256" t="s">
        <v>1344</v>
      </c>
      <c r="B23" s="130">
        <v>0</v>
      </c>
    </row>
    <row r="24" s="175" customFormat="1" customHeight="1" spans="1:2">
      <c r="A24" s="256" t="s">
        <v>1345</v>
      </c>
      <c r="B24" s="130"/>
    </row>
    <row r="25" s="175" customFormat="1" customHeight="1" spans="1:2">
      <c r="A25" s="256" t="s">
        <v>1346</v>
      </c>
      <c r="B25" s="130"/>
    </row>
    <row r="26" s="175" customFormat="1" customHeight="1" spans="1:2">
      <c r="A26" s="256" t="s">
        <v>1347</v>
      </c>
      <c r="B26" s="130"/>
    </row>
    <row r="27" s="175" customFormat="1" customHeight="1" spans="1:2">
      <c r="A27" s="256" t="s">
        <v>1348</v>
      </c>
      <c r="B27" s="130"/>
    </row>
    <row r="28" s="175" customFormat="1" customHeight="1" spans="1:2">
      <c r="A28" s="256" t="s">
        <v>1349</v>
      </c>
      <c r="B28" s="130"/>
    </row>
    <row r="29" s="175" customFormat="1" customHeight="1" spans="1:2">
      <c r="A29" s="256" t="s">
        <v>1350</v>
      </c>
      <c r="B29" s="130"/>
    </row>
    <row r="30" s="175" customFormat="1" customHeight="1" spans="1:2">
      <c r="A30" s="256" t="s">
        <v>1351</v>
      </c>
      <c r="B30" s="130"/>
    </row>
    <row r="31" s="175" customFormat="1" customHeight="1" spans="1:2">
      <c r="A31" s="256" t="s">
        <v>1352</v>
      </c>
      <c r="B31" s="130"/>
    </row>
    <row r="32" s="175" customFormat="1" customHeight="1" spans="1:2">
      <c r="A32" s="256" t="s">
        <v>1353</v>
      </c>
      <c r="B32" s="130"/>
    </row>
    <row r="33" s="175" customFormat="1" customHeight="1" spans="1:4">
      <c r="A33" s="256" t="s">
        <v>1354</v>
      </c>
      <c r="B33" s="130"/>
    </row>
    <row r="34" s="175" customFormat="1" customHeight="1" spans="1:4">
      <c r="A34" s="256" t="s">
        <v>1355</v>
      </c>
      <c r="B34" s="130"/>
    </row>
    <row r="35" s="175" customFormat="1" customHeight="1" spans="1:4">
      <c r="A35" s="256" t="s">
        <v>1356</v>
      </c>
      <c r="B35" s="130">
        <v>0</v>
      </c>
    </row>
    <row r="36" s="175" customFormat="1" customHeight="1" spans="1:4">
      <c r="A36" s="256" t="s">
        <v>1357</v>
      </c>
      <c r="B36" s="130"/>
    </row>
    <row r="37" s="175" customFormat="1" customHeight="1" spans="1:4">
      <c r="A37" s="256" t="s">
        <v>1358</v>
      </c>
      <c r="B37" s="130"/>
    </row>
    <row r="38" s="175" customFormat="1" customHeight="1" spans="1:4">
      <c r="A38" s="256" t="s">
        <v>1359</v>
      </c>
      <c r="B38" s="130"/>
    </row>
    <row r="39" s="175" customFormat="1" customHeight="1" spans="1:4">
      <c r="A39" s="256" t="s">
        <v>1360</v>
      </c>
      <c r="B39" s="130"/>
    </row>
    <row r="40" s="175" customFormat="1" customHeight="1" spans="1:4">
      <c r="A40" s="256" t="s">
        <v>1361</v>
      </c>
      <c r="B40" s="130"/>
    </row>
    <row r="41" s="175" customFormat="1" customHeight="1" spans="1:4">
      <c r="A41" s="256" t="s">
        <v>1362</v>
      </c>
      <c r="B41" s="130"/>
    </row>
    <row r="42" s="175" customFormat="1" customHeight="1" spans="1:4">
      <c r="A42" s="256" t="s">
        <v>1363</v>
      </c>
      <c r="B42" s="130"/>
    </row>
    <row r="43" s="175" customFormat="1" customHeight="1" spans="1:4">
      <c r="A43" s="256" t="s">
        <v>1364</v>
      </c>
      <c r="B43" s="130"/>
    </row>
    <row r="44" s="175" customFormat="1" customHeight="1" spans="1:4">
      <c r="A44" s="256" t="s">
        <v>1365</v>
      </c>
      <c r="B44" s="130"/>
    </row>
    <row r="45" s="175" customFormat="1" customHeight="1" spans="1:4">
      <c r="A45" s="256" t="s">
        <v>1366</v>
      </c>
      <c r="B45" s="130"/>
    </row>
    <row r="46" s="175" customFormat="1" customHeight="1" spans="1:4">
      <c r="A46" s="256" t="s">
        <v>1367</v>
      </c>
      <c r="B46" s="130"/>
    </row>
    <row r="47" s="175" customFormat="1" customHeight="1" spans="1:4">
      <c r="A47" s="255" t="s">
        <v>1368</v>
      </c>
      <c r="B47" s="133">
        <f>SUM(B48:B68)</f>
        <v>0</v>
      </c>
      <c r="D47" s="366"/>
    </row>
    <row r="48" s="175" customFormat="1" customHeight="1" spans="1:4">
      <c r="A48" s="256" t="s">
        <v>1302</v>
      </c>
      <c r="B48" s="130"/>
    </row>
    <row r="49" s="175" customFormat="1" customHeight="1" spans="1:2">
      <c r="A49" s="256" t="s">
        <v>1303</v>
      </c>
      <c r="B49" s="130"/>
    </row>
    <row r="50" customHeight="1" spans="1:2">
      <c r="A50" s="256" t="s">
        <v>1304</v>
      </c>
      <c r="B50" s="130"/>
    </row>
    <row r="51" customHeight="1" spans="1:2">
      <c r="A51" s="256" t="s">
        <v>1305</v>
      </c>
      <c r="B51" s="130"/>
    </row>
    <row r="52" customHeight="1" spans="1:2">
      <c r="A52" s="256" t="s">
        <v>1306</v>
      </c>
      <c r="B52" s="130"/>
    </row>
    <row r="53" customHeight="1" spans="1:2">
      <c r="A53" s="256" t="s">
        <v>1307</v>
      </c>
      <c r="B53" s="130"/>
    </row>
    <row r="54" customHeight="1" spans="1:2">
      <c r="A54" s="256" t="s">
        <v>1308</v>
      </c>
      <c r="B54" s="130"/>
    </row>
    <row r="55" customHeight="1" spans="1:2">
      <c r="A55" s="256" t="s">
        <v>1309</v>
      </c>
      <c r="B55" s="130"/>
    </row>
    <row r="56" customHeight="1" spans="1:2">
      <c r="A56" s="256" t="s">
        <v>1310</v>
      </c>
      <c r="B56" s="130"/>
    </row>
    <row r="57" customHeight="1" spans="1:2">
      <c r="A57" s="256" t="s">
        <v>1311</v>
      </c>
      <c r="B57" s="130"/>
    </row>
    <row r="58" customHeight="1" spans="1:2">
      <c r="A58" s="256" t="s">
        <v>1312</v>
      </c>
      <c r="B58" s="130"/>
    </row>
    <row r="59" customHeight="1" spans="1:2">
      <c r="A59" s="256" t="s">
        <v>1313</v>
      </c>
      <c r="B59" s="130"/>
    </row>
    <row r="60" customHeight="1" spans="1:2">
      <c r="A60" s="256" t="s">
        <v>1314</v>
      </c>
      <c r="B60" s="130"/>
    </row>
    <row r="61" customHeight="1" spans="1:2">
      <c r="A61" s="256" t="s">
        <v>1315</v>
      </c>
      <c r="B61" s="130"/>
    </row>
    <row r="62" customHeight="1" spans="1:2">
      <c r="A62" s="256" t="s">
        <v>1316</v>
      </c>
      <c r="B62" s="130"/>
    </row>
    <row r="63" customHeight="1" spans="1:2">
      <c r="A63" s="256" t="s">
        <v>1317</v>
      </c>
      <c r="B63" s="130"/>
    </row>
    <row r="64" customHeight="1" spans="1:2">
      <c r="A64" s="256" t="s">
        <v>1318</v>
      </c>
      <c r="B64" s="130"/>
    </row>
    <row r="65" customHeight="1" spans="1:2">
      <c r="A65" s="256" t="s">
        <v>1319</v>
      </c>
      <c r="B65" s="130"/>
    </row>
    <row r="66" customHeight="1" spans="1:2">
      <c r="A66" s="256" t="s">
        <v>1320</v>
      </c>
      <c r="B66" s="130"/>
    </row>
    <row r="67" customHeight="1" spans="1:2">
      <c r="A67" s="256" t="s">
        <v>1321</v>
      </c>
      <c r="B67" s="130"/>
    </row>
    <row r="68" customHeight="1" spans="1:2">
      <c r="A68" s="256" t="s">
        <v>1369</v>
      </c>
      <c r="B68" s="130"/>
    </row>
    <row r="69" customHeight="1" spans="1:2">
      <c r="A69" s="175" t="s">
        <v>1370</v>
      </c>
    </row>
  </sheetData>
  <mergeCells count="1">
    <mergeCell ref="A1:B1"/>
  </mergeCells>
  <printOptions horizontalCentered="1"/>
  <pageMargins left="0.708333333333333" right="0.708333333333333" top="0.747916666666667" bottom="0.747916666666667" header="0.314583333333333" footer="0.314583333333333"/>
  <pageSetup paperSize="9" firstPageNumber="105" orientation="portrait" useFirstPageNumber="1"/>
  <headerFooter>
    <oddFooter>&amp;C&amp;P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31"/>
  <sheetViews>
    <sheetView workbookViewId="0">
      <selection activeCell="A3" sqref="A3:D30"/>
    </sheetView>
  </sheetViews>
  <sheetFormatPr defaultColWidth="9" defaultRowHeight="24.9" customHeight="1" outlineLevelCol="4"/>
  <cols>
    <col min="1" max="1" width="31.6" style="282" customWidth="1"/>
    <col min="2" max="4" width="11.4" style="282" customWidth="1"/>
    <col min="5" max="16384" width="9" style="282"/>
  </cols>
  <sheetData>
    <row r="1" s="282" customFormat="1" ht="30" customHeight="1" spans="1:5">
      <c r="A1" s="337" t="s">
        <v>1371</v>
      </c>
      <c r="B1" s="337"/>
      <c r="C1" s="337"/>
      <c r="D1" s="337"/>
    </row>
    <row r="2" s="282" customFormat="1" ht="20.1" customHeight="1" spans="1:5">
      <c r="A2" s="338"/>
      <c r="B2" s="338"/>
      <c r="C2" s="360" t="s">
        <v>231</v>
      </c>
      <c r="D2" s="361"/>
      <c r="E2" s="362"/>
    </row>
    <row r="3" s="336" customFormat="1" ht="24.6" customHeight="1" spans="1:5">
      <c r="A3" s="154" t="s">
        <v>63</v>
      </c>
      <c r="B3" s="154" t="s">
        <v>1372</v>
      </c>
      <c r="C3" s="155" t="s">
        <v>1373</v>
      </c>
      <c r="D3" s="154" t="s">
        <v>1374</v>
      </c>
    </row>
    <row r="4" s="282" customFormat="1" ht="24.6" customHeight="1" spans="1:5">
      <c r="A4" s="339" t="s">
        <v>68</v>
      </c>
      <c r="B4" s="340">
        <f>SUM(B5:B20)</f>
        <v>30282</v>
      </c>
      <c r="C4" s="340">
        <f>SUM(C5:C20)</f>
        <v>32100</v>
      </c>
      <c r="D4" s="341">
        <v>106.003566475134</v>
      </c>
    </row>
    <row r="5" s="282" customFormat="1" ht="24.6" customHeight="1" spans="1:5">
      <c r="A5" s="342" t="s">
        <v>69</v>
      </c>
      <c r="B5" s="343">
        <v>10846</v>
      </c>
      <c r="C5" s="343">
        <v>13300</v>
      </c>
      <c r="D5" s="344">
        <v>122.625852848977</v>
      </c>
    </row>
    <row r="6" s="282" customFormat="1" ht="24.6" customHeight="1" spans="1:5">
      <c r="A6" s="342" t="s">
        <v>70</v>
      </c>
      <c r="B6" s="343"/>
      <c r="C6" s="343"/>
      <c r="D6" s="344"/>
    </row>
    <row r="7" s="282" customFormat="1" ht="24.6" customHeight="1" spans="1:5">
      <c r="A7" s="342" t="s">
        <v>71</v>
      </c>
      <c r="B7" s="343">
        <v>3049</v>
      </c>
      <c r="C7" s="343">
        <v>2780</v>
      </c>
      <c r="D7" s="344">
        <v>91.1774352246638</v>
      </c>
    </row>
    <row r="8" s="282" customFormat="1" ht="24.6" customHeight="1" spans="1:5">
      <c r="A8" s="342" t="s">
        <v>72</v>
      </c>
      <c r="B8" s="343">
        <v>1110</v>
      </c>
      <c r="C8" s="343">
        <v>1420</v>
      </c>
      <c r="D8" s="344">
        <v>127.927927927928</v>
      </c>
    </row>
    <row r="9" s="282" customFormat="1" ht="24.6" customHeight="1" spans="1:5">
      <c r="A9" s="342" t="s">
        <v>73</v>
      </c>
      <c r="B9" s="343">
        <v>2</v>
      </c>
      <c r="C9" s="343">
        <v>5</v>
      </c>
      <c r="D9" s="344">
        <v>250</v>
      </c>
    </row>
    <row r="10" s="282" customFormat="1" ht="24.6" customHeight="1" spans="1:5">
      <c r="A10" s="342" t="s">
        <v>74</v>
      </c>
      <c r="B10" s="343">
        <v>810</v>
      </c>
      <c r="C10" s="343">
        <v>910</v>
      </c>
      <c r="D10" s="344">
        <v>112.345679012346</v>
      </c>
    </row>
    <row r="11" s="282" customFormat="1" ht="24.6" customHeight="1" spans="1:5">
      <c r="A11" s="342" t="s">
        <v>75</v>
      </c>
      <c r="B11" s="343">
        <v>3421</v>
      </c>
      <c r="C11" s="343">
        <v>3170</v>
      </c>
      <c r="D11" s="344">
        <v>92.6629640456007</v>
      </c>
    </row>
    <row r="12" s="282" customFormat="1" ht="24.6" customHeight="1" spans="1:5">
      <c r="A12" s="342" t="s">
        <v>76</v>
      </c>
      <c r="B12" s="343">
        <v>1184</v>
      </c>
      <c r="C12" s="343">
        <v>1235</v>
      </c>
      <c r="D12" s="344">
        <v>104.307432432432</v>
      </c>
    </row>
    <row r="13" s="282" customFormat="1" ht="24.6" customHeight="1" spans="1:5">
      <c r="A13" s="342" t="s">
        <v>77</v>
      </c>
      <c r="B13" s="343">
        <v>5688</v>
      </c>
      <c r="C13" s="343">
        <v>5560</v>
      </c>
      <c r="D13" s="344">
        <v>97.7496483825598</v>
      </c>
    </row>
    <row r="14" s="282" customFormat="1" ht="24.6" customHeight="1" spans="1:5">
      <c r="A14" s="342" t="s">
        <v>78</v>
      </c>
      <c r="B14" s="343"/>
      <c r="C14" s="343"/>
      <c r="D14" s="344"/>
    </row>
    <row r="15" s="282" customFormat="1" ht="24.6" customHeight="1" spans="1:5">
      <c r="A15" s="342" t="s">
        <v>79</v>
      </c>
      <c r="B15" s="343">
        <v>38</v>
      </c>
      <c r="C15" s="343">
        <v>40</v>
      </c>
      <c r="D15" s="344">
        <v>105.263157894737</v>
      </c>
    </row>
    <row r="16" s="282" customFormat="1" ht="24.6" customHeight="1" spans="1:5">
      <c r="A16" s="342" t="s">
        <v>80</v>
      </c>
      <c r="B16" s="343">
        <v>2138</v>
      </c>
      <c r="C16" s="343">
        <v>1550</v>
      </c>
      <c r="D16" s="344">
        <v>72.4976613657624</v>
      </c>
    </row>
    <row r="17" s="282" customFormat="1" ht="24.6" customHeight="1" spans="1:4">
      <c r="A17" s="342" t="s">
        <v>81</v>
      </c>
      <c r="B17" s="343">
        <v>1818</v>
      </c>
      <c r="C17" s="343">
        <v>1950</v>
      </c>
      <c r="D17" s="344">
        <v>107.260726072607</v>
      </c>
    </row>
    <row r="18" s="282" customFormat="1" ht="24.6" customHeight="1" spans="1:4">
      <c r="A18" s="342" t="s">
        <v>82</v>
      </c>
      <c r="B18" s="343"/>
      <c r="C18" s="343"/>
      <c r="D18" s="344"/>
    </row>
    <row r="19" s="282" customFormat="1" ht="24.6" customHeight="1" spans="1:4">
      <c r="A19" s="342" t="s">
        <v>83</v>
      </c>
      <c r="B19" s="343">
        <v>178</v>
      </c>
      <c r="C19" s="343">
        <v>180</v>
      </c>
      <c r="D19" s="344">
        <v>101.123595505618</v>
      </c>
    </row>
    <row r="20" s="282" customFormat="1" ht="24.6" customHeight="1" spans="1:4">
      <c r="A20" s="342" t="s">
        <v>84</v>
      </c>
      <c r="B20" s="343"/>
      <c r="C20" s="343"/>
      <c r="D20" s="344"/>
    </row>
    <row r="21" s="282" customFormat="1" ht="24.6" customHeight="1" spans="1:4">
      <c r="A21" s="339" t="s">
        <v>85</v>
      </c>
      <c r="B21" s="340">
        <f>SUM(B22:B29)</f>
        <v>13036</v>
      </c>
      <c r="C21" s="340">
        <f>SUM(C22:C29)</f>
        <v>14231</v>
      </c>
      <c r="D21" s="341">
        <v>109.166922368825</v>
      </c>
    </row>
    <row r="22" s="282" customFormat="1" ht="24.6" customHeight="1" spans="1:4">
      <c r="A22" s="342" t="s">
        <v>86</v>
      </c>
      <c r="B22" s="343">
        <v>1743</v>
      </c>
      <c r="C22" s="343">
        <v>1500</v>
      </c>
      <c r="D22" s="344">
        <v>86.0585197934596</v>
      </c>
    </row>
    <row r="23" s="282" customFormat="1" ht="24.6" customHeight="1" spans="1:4">
      <c r="A23" s="342" t="s">
        <v>87</v>
      </c>
      <c r="B23" s="343">
        <v>100</v>
      </c>
      <c r="C23" s="343">
        <v>100</v>
      </c>
      <c r="D23" s="344">
        <v>100</v>
      </c>
    </row>
    <row r="24" s="282" customFormat="1" ht="24.6" customHeight="1" spans="1:4">
      <c r="A24" s="342" t="s">
        <v>88</v>
      </c>
      <c r="B24" s="343">
        <v>164</v>
      </c>
      <c r="C24" s="343">
        <v>150</v>
      </c>
      <c r="D24" s="344">
        <v>91.4634146341463</v>
      </c>
    </row>
    <row r="25" s="282" customFormat="1" ht="24.6" customHeight="1" spans="1:4">
      <c r="A25" s="342" t="s">
        <v>89</v>
      </c>
      <c r="B25" s="343">
        <v>5500</v>
      </c>
      <c r="C25" s="343"/>
      <c r="D25" s="344"/>
    </row>
    <row r="26" s="282" customFormat="1" ht="24.6" customHeight="1" spans="1:4">
      <c r="A26" s="342" t="s">
        <v>90</v>
      </c>
      <c r="B26" s="343">
        <v>4949</v>
      </c>
      <c r="C26" s="343">
        <v>11470</v>
      </c>
      <c r="D26" s="344">
        <v>231.763992725803</v>
      </c>
    </row>
    <row r="27" s="282" customFormat="1" ht="24.6" customHeight="1" spans="1:4">
      <c r="A27" s="342" t="s">
        <v>91</v>
      </c>
      <c r="B27" s="343"/>
      <c r="C27" s="343"/>
      <c r="D27" s="344"/>
    </row>
    <row r="28" s="282" customFormat="1" ht="24.6" customHeight="1" spans="1:4">
      <c r="A28" s="342" t="s">
        <v>92</v>
      </c>
      <c r="B28" s="343">
        <v>72</v>
      </c>
      <c r="C28" s="343">
        <v>150</v>
      </c>
      <c r="D28" s="344">
        <v>208.333333333333</v>
      </c>
    </row>
    <row r="29" s="282" customFormat="1" ht="24.6" customHeight="1" spans="1:4">
      <c r="A29" s="342" t="s">
        <v>93</v>
      </c>
      <c r="B29" s="343">
        <v>508</v>
      </c>
      <c r="C29" s="343">
        <v>861</v>
      </c>
      <c r="D29" s="344">
        <v>169.488188976378</v>
      </c>
    </row>
    <row r="30" s="282" customFormat="1" ht="24.6" customHeight="1" spans="1:4">
      <c r="A30" s="167" t="s">
        <v>94</v>
      </c>
      <c r="B30" s="340">
        <f>B4+B21</f>
        <v>43318</v>
      </c>
      <c r="C30" s="340">
        <f>C4+C21</f>
        <v>46331</v>
      </c>
      <c r="D30" s="341">
        <v>106.955538113486</v>
      </c>
    </row>
    <row r="31" s="282" customFormat="1" ht="24.6" customHeight="1"/>
  </sheetData>
  <mergeCells count="2">
    <mergeCell ref="A1:D1"/>
    <mergeCell ref="C2:D2"/>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30"/>
  <sheetViews>
    <sheetView workbookViewId="0">
      <selection activeCell="A7" sqref="A7"/>
    </sheetView>
  </sheetViews>
  <sheetFormatPr defaultColWidth="9" defaultRowHeight="15" outlineLevelCol="5"/>
  <cols>
    <col min="1" max="1" width="30.75" style="125" customWidth="1"/>
    <col min="2" max="2" width="18.5" style="125" customWidth="1"/>
    <col min="3" max="3" width="17.75" style="346" customWidth="1"/>
    <col min="4" max="4" width="15.75" style="125" customWidth="1"/>
    <col min="5" max="5" width="12.625" style="125" customWidth="1"/>
    <col min="6" max="6" width="10.5" style="125" customWidth="1"/>
    <col min="7" max="27" width="9" style="125"/>
    <col min="28" max="251" width="9.5" style="125"/>
    <col min="252" max="252" width="30.75" style="125" customWidth="1"/>
    <col min="253" max="253" width="18.5" style="125" customWidth="1"/>
    <col min="254" max="254" width="17.75" style="125" customWidth="1"/>
    <col min="255" max="255" width="15.75" style="125" customWidth="1"/>
    <col min="256" max="256" width="9" style="125"/>
    <col min="257" max="257" width="10.5" style="125" customWidth="1"/>
    <col min="258" max="283" width="9" style="125"/>
    <col min="284" max="507" width="9.5" style="125"/>
    <col min="508" max="508" width="30.75" style="125" customWidth="1"/>
    <col min="509" max="509" width="18.5" style="125" customWidth="1"/>
    <col min="510" max="510" width="17.75" style="125" customWidth="1"/>
    <col min="511" max="511" width="15.75" style="125" customWidth="1"/>
    <col min="512" max="512" width="9" style="125"/>
    <col min="513" max="513" width="10.5" style="125" customWidth="1"/>
    <col min="514" max="539" width="9" style="125"/>
    <col min="540" max="763" width="9.5" style="125"/>
    <col min="764" max="764" width="30.75" style="125" customWidth="1"/>
    <col min="765" max="765" width="18.5" style="125" customWidth="1"/>
    <col min="766" max="766" width="17.75" style="125" customWidth="1"/>
    <col min="767" max="767" width="15.75" style="125" customWidth="1"/>
    <col min="768" max="768" width="9" style="125"/>
    <col min="769" max="769" width="10.5" style="125" customWidth="1"/>
    <col min="770" max="795" width="9" style="125"/>
    <col min="796" max="1019" width="9.5" style="125"/>
    <col min="1020" max="1020" width="30.75" style="125" customWidth="1"/>
    <col min="1021" max="1021" width="18.5" style="125" customWidth="1"/>
    <col min="1022" max="1022" width="17.75" style="125" customWidth="1"/>
    <col min="1023" max="1023" width="15.75" style="125" customWidth="1"/>
    <col min="1024" max="1024" width="9" style="125"/>
    <col min="1025" max="1025" width="10.5" style="125" customWidth="1"/>
    <col min="1026" max="1051" width="9" style="125"/>
    <col min="1052" max="1275" width="9.5" style="125"/>
    <col min="1276" max="1276" width="30.75" style="125" customWidth="1"/>
    <col min="1277" max="1277" width="18.5" style="125" customWidth="1"/>
    <col min="1278" max="1278" width="17.75" style="125" customWidth="1"/>
    <col min="1279" max="1279" width="15.75" style="125" customWidth="1"/>
    <col min="1280" max="1280" width="9" style="125"/>
    <col min="1281" max="1281" width="10.5" style="125" customWidth="1"/>
    <col min="1282" max="1307" width="9" style="125"/>
    <col min="1308" max="1531" width="9.5" style="125"/>
    <col min="1532" max="1532" width="30.75" style="125" customWidth="1"/>
    <col min="1533" max="1533" width="18.5" style="125" customWidth="1"/>
    <col min="1534" max="1534" width="17.75" style="125" customWidth="1"/>
    <col min="1535" max="1535" width="15.75" style="125" customWidth="1"/>
    <col min="1536" max="1536" width="9" style="125"/>
    <col min="1537" max="1537" width="10.5" style="125" customWidth="1"/>
    <col min="1538" max="1563" width="9" style="125"/>
    <col min="1564" max="1787" width="9.5" style="125"/>
    <col min="1788" max="1788" width="30.75" style="125" customWidth="1"/>
    <col min="1789" max="1789" width="18.5" style="125" customWidth="1"/>
    <col min="1790" max="1790" width="17.75" style="125" customWidth="1"/>
    <col min="1791" max="1791" width="15.75" style="125" customWidth="1"/>
    <col min="1792" max="1792" width="9" style="125"/>
    <col min="1793" max="1793" width="10.5" style="125" customWidth="1"/>
    <col min="1794" max="1819" width="9" style="125"/>
    <col min="1820" max="2043" width="9.5" style="125"/>
    <col min="2044" max="2044" width="30.75" style="125" customWidth="1"/>
    <col min="2045" max="2045" width="18.5" style="125" customWidth="1"/>
    <col min="2046" max="2046" width="17.75" style="125" customWidth="1"/>
    <col min="2047" max="2047" width="15.75" style="125" customWidth="1"/>
    <col min="2048" max="2048" width="9" style="125"/>
    <col min="2049" max="2049" width="10.5" style="125" customWidth="1"/>
    <col min="2050" max="2075" width="9" style="125"/>
    <col min="2076" max="2299" width="9.5" style="125"/>
    <col min="2300" max="2300" width="30.75" style="125" customWidth="1"/>
    <col min="2301" max="2301" width="18.5" style="125" customWidth="1"/>
    <col min="2302" max="2302" width="17.75" style="125" customWidth="1"/>
    <col min="2303" max="2303" width="15.75" style="125" customWidth="1"/>
    <col min="2304" max="2304" width="9" style="125"/>
    <col min="2305" max="2305" width="10.5" style="125" customWidth="1"/>
    <col min="2306" max="2331" width="9" style="125"/>
    <col min="2332" max="2555" width="9.5" style="125"/>
    <col min="2556" max="2556" width="30.75" style="125" customWidth="1"/>
    <col min="2557" max="2557" width="18.5" style="125" customWidth="1"/>
    <col min="2558" max="2558" width="17.75" style="125" customWidth="1"/>
    <col min="2559" max="2559" width="15.75" style="125" customWidth="1"/>
    <col min="2560" max="2560" width="9" style="125"/>
    <col min="2561" max="2561" width="10.5" style="125" customWidth="1"/>
    <col min="2562" max="2587" width="9" style="125"/>
    <col min="2588" max="2811" width="9.5" style="125"/>
    <col min="2812" max="2812" width="30.75" style="125" customWidth="1"/>
    <col min="2813" max="2813" width="18.5" style="125" customWidth="1"/>
    <col min="2814" max="2814" width="17.75" style="125" customWidth="1"/>
    <col min="2815" max="2815" width="15.75" style="125" customWidth="1"/>
    <col min="2816" max="2816" width="9" style="125"/>
    <col min="2817" max="2817" width="10.5" style="125" customWidth="1"/>
    <col min="2818" max="2843" width="9" style="125"/>
    <col min="2844" max="3067" width="9.5" style="125"/>
    <col min="3068" max="3068" width="30.75" style="125" customWidth="1"/>
    <col min="3069" max="3069" width="18.5" style="125" customWidth="1"/>
    <col min="3070" max="3070" width="17.75" style="125" customWidth="1"/>
    <col min="3071" max="3071" width="15.75" style="125" customWidth="1"/>
    <col min="3072" max="3072" width="9" style="125"/>
    <col min="3073" max="3073" width="10.5" style="125" customWidth="1"/>
    <col min="3074" max="3099" width="9" style="125"/>
    <col min="3100" max="3323" width="9.5" style="125"/>
    <col min="3324" max="3324" width="30.75" style="125" customWidth="1"/>
    <col min="3325" max="3325" width="18.5" style="125" customWidth="1"/>
    <col min="3326" max="3326" width="17.75" style="125" customWidth="1"/>
    <col min="3327" max="3327" width="15.75" style="125" customWidth="1"/>
    <col min="3328" max="3328" width="9" style="125"/>
    <col min="3329" max="3329" width="10.5" style="125" customWidth="1"/>
    <col min="3330" max="3355" width="9" style="125"/>
    <col min="3356" max="3579" width="9.5" style="125"/>
    <col min="3580" max="3580" width="30.75" style="125" customWidth="1"/>
    <col min="3581" max="3581" width="18.5" style="125" customWidth="1"/>
    <col min="3582" max="3582" width="17.75" style="125" customWidth="1"/>
    <col min="3583" max="3583" width="15.75" style="125" customWidth="1"/>
    <col min="3584" max="3584" width="9" style="125"/>
    <col min="3585" max="3585" width="10.5" style="125" customWidth="1"/>
    <col min="3586" max="3611" width="9" style="125"/>
    <col min="3612" max="3835" width="9.5" style="125"/>
    <col min="3836" max="3836" width="30.75" style="125" customWidth="1"/>
    <col min="3837" max="3837" width="18.5" style="125" customWidth="1"/>
    <col min="3838" max="3838" width="17.75" style="125" customWidth="1"/>
    <col min="3839" max="3839" width="15.75" style="125" customWidth="1"/>
    <col min="3840" max="3840" width="9" style="125"/>
    <col min="3841" max="3841" width="10.5" style="125" customWidth="1"/>
    <col min="3842" max="3867" width="9" style="125"/>
    <col min="3868" max="4091" width="9.5" style="125"/>
    <col min="4092" max="4092" width="30.75" style="125" customWidth="1"/>
    <col min="4093" max="4093" width="18.5" style="125" customWidth="1"/>
    <col min="4094" max="4094" width="17.75" style="125" customWidth="1"/>
    <col min="4095" max="4095" width="15.75" style="125" customWidth="1"/>
    <col min="4096" max="4096" width="9" style="125"/>
    <col min="4097" max="4097" width="10.5" style="125" customWidth="1"/>
    <col min="4098" max="4123" width="9" style="125"/>
    <col min="4124" max="4347" width="9.5" style="125"/>
    <col min="4348" max="4348" width="30.75" style="125" customWidth="1"/>
    <col min="4349" max="4349" width="18.5" style="125" customWidth="1"/>
    <col min="4350" max="4350" width="17.75" style="125" customWidth="1"/>
    <col min="4351" max="4351" width="15.75" style="125" customWidth="1"/>
    <col min="4352" max="4352" width="9" style="125"/>
    <col min="4353" max="4353" width="10.5" style="125" customWidth="1"/>
    <col min="4354" max="4379" width="9" style="125"/>
    <col min="4380" max="4603" width="9.5" style="125"/>
    <col min="4604" max="4604" width="30.75" style="125" customWidth="1"/>
    <col min="4605" max="4605" width="18.5" style="125" customWidth="1"/>
    <col min="4606" max="4606" width="17.75" style="125" customWidth="1"/>
    <col min="4607" max="4607" width="15.75" style="125" customWidth="1"/>
    <col min="4608" max="4608" width="9" style="125"/>
    <col min="4609" max="4609" width="10.5" style="125" customWidth="1"/>
    <col min="4610" max="4635" width="9" style="125"/>
    <col min="4636" max="4859" width="9.5" style="125"/>
    <col min="4860" max="4860" width="30.75" style="125" customWidth="1"/>
    <col min="4861" max="4861" width="18.5" style="125" customWidth="1"/>
    <col min="4862" max="4862" width="17.75" style="125" customWidth="1"/>
    <col min="4863" max="4863" width="15.75" style="125" customWidth="1"/>
    <col min="4864" max="4864" width="9" style="125"/>
    <col min="4865" max="4865" width="10.5" style="125" customWidth="1"/>
    <col min="4866" max="4891" width="9" style="125"/>
    <col min="4892" max="5115" width="9.5" style="125"/>
    <col min="5116" max="5116" width="30.75" style="125" customWidth="1"/>
    <col min="5117" max="5117" width="18.5" style="125" customWidth="1"/>
    <col min="5118" max="5118" width="17.75" style="125" customWidth="1"/>
    <col min="5119" max="5119" width="15.75" style="125" customWidth="1"/>
    <col min="5120" max="5120" width="9" style="125"/>
    <col min="5121" max="5121" width="10.5" style="125" customWidth="1"/>
    <col min="5122" max="5147" width="9" style="125"/>
    <col min="5148" max="5371" width="9.5" style="125"/>
    <col min="5372" max="5372" width="30.75" style="125" customWidth="1"/>
    <col min="5373" max="5373" width="18.5" style="125" customWidth="1"/>
    <col min="5374" max="5374" width="17.75" style="125" customWidth="1"/>
    <col min="5375" max="5375" width="15.75" style="125" customWidth="1"/>
    <col min="5376" max="5376" width="9" style="125"/>
    <col min="5377" max="5377" width="10.5" style="125" customWidth="1"/>
    <col min="5378" max="5403" width="9" style="125"/>
    <col min="5404" max="5627" width="9.5" style="125"/>
    <col min="5628" max="5628" width="30.75" style="125" customWidth="1"/>
    <col min="5629" max="5629" width="18.5" style="125" customWidth="1"/>
    <col min="5630" max="5630" width="17.75" style="125" customWidth="1"/>
    <col min="5631" max="5631" width="15.75" style="125" customWidth="1"/>
    <col min="5632" max="5632" width="9" style="125"/>
    <col min="5633" max="5633" width="10.5" style="125" customWidth="1"/>
    <col min="5634" max="5659" width="9" style="125"/>
    <col min="5660" max="5883" width="9.5" style="125"/>
    <col min="5884" max="5884" width="30.75" style="125" customWidth="1"/>
    <col min="5885" max="5885" width="18.5" style="125" customWidth="1"/>
    <col min="5886" max="5886" width="17.75" style="125" customWidth="1"/>
    <col min="5887" max="5887" width="15.75" style="125" customWidth="1"/>
    <col min="5888" max="5888" width="9" style="125"/>
    <col min="5889" max="5889" width="10.5" style="125" customWidth="1"/>
    <col min="5890" max="5915" width="9" style="125"/>
    <col min="5916" max="6139" width="9.5" style="125"/>
    <col min="6140" max="6140" width="30.75" style="125" customWidth="1"/>
    <col min="6141" max="6141" width="18.5" style="125" customWidth="1"/>
    <col min="6142" max="6142" width="17.75" style="125" customWidth="1"/>
    <col min="6143" max="6143" width="15.75" style="125" customWidth="1"/>
    <col min="6144" max="6144" width="9" style="125"/>
    <col min="6145" max="6145" width="10.5" style="125" customWidth="1"/>
    <col min="6146" max="6171" width="9" style="125"/>
    <col min="6172" max="6395" width="9.5" style="125"/>
    <col min="6396" max="6396" width="30.75" style="125" customWidth="1"/>
    <col min="6397" max="6397" width="18.5" style="125" customWidth="1"/>
    <col min="6398" max="6398" width="17.75" style="125" customWidth="1"/>
    <col min="6399" max="6399" width="15.75" style="125" customWidth="1"/>
    <col min="6400" max="6400" width="9" style="125"/>
    <col min="6401" max="6401" width="10.5" style="125" customWidth="1"/>
    <col min="6402" max="6427" width="9" style="125"/>
    <col min="6428" max="6651" width="9.5" style="125"/>
    <col min="6652" max="6652" width="30.75" style="125" customWidth="1"/>
    <col min="6653" max="6653" width="18.5" style="125" customWidth="1"/>
    <col min="6654" max="6654" width="17.75" style="125" customWidth="1"/>
    <col min="6655" max="6655" width="15.75" style="125" customWidth="1"/>
    <col min="6656" max="6656" width="9" style="125"/>
    <col min="6657" max="6657" width="10.5" style="125" customWidth="1"/>
    <col min="6658" max="6683" width="9" style="125"/>
    <col min="6684" max="6907" width="9.5" style="125"/>
    <col min="6908" max="6908" width="30.75" style="125" customWidth="1"/>
    <col min="6909" max="6909" width="18.5" style="125" customWidth="1"/>
    <col min="6910" max="6910" width="17.75" style="125" customWidth="1"/>
    <col min="6911" max="6911" width="15.75" style="125" customWidth="1"/>
    <col min="6912" max="6912" width="9" style="125"/>
    <col min="6913" max="6913" width="10.5" style="125" customWidth="1"/>
    <col min="6914" max="6939" width="9" style="125"/>
    <col min="6940" max="7163" width="9.5" style="125"/>
    <col min="7164" max="7164" width="30.75" style="125" customWidth="1"/>
    <col min="7165" max="7165" width="18.5" style="125" customWidth="1"/>
    <col min="7166" max="7166" width="17.75" style="125" customWidth="1"/>
    <col min="7167" max="7167" width="15.75" style="125" customWidth="1"/>
    <col min="7168" max="7168" width="9" style="125"/>
    <col min="7169" max="7169" width="10.5" style="125" customWidth="1"/>
    <col min="7170" max="7195" width="9" style="125"/>
    <col min="7196" max="7419" width="9.5" style="125"/>
    <col min="7420" max="7420" width="30.75" style="125" customWidth="1"/>
    <col min="7421" max="7421" width="18.5" style="125" customWidth="1"/>
    <col min="7422" max="7422" width="17.75" style="125" customWidth="1"/>
    <col min="7423" max="7423" width="15.75" style="125" customWidth="1"/>
    <col min="7424" max="7424" width="9" style="125"/>
    <col min="7425" max="7425" width="10.5" style="125" customWidth="1"/>
    <col min="7426" max="7451" width="9" style="125"/>
    <col min="7452" max="7675" width="9.5" style="125"/>
    <col min="7676" max="7676" width="30.75" style="125" customWidth="1"/>
    <col min="7677" max="7677" width="18.5" style="125" customWidth="1"/>
    <col min="7678" max="7678" width="17.75" style="125" customWidth="1"/>
    <col min="7679" max="7679" width="15.75" style="125" customWidth="1"/>
    <col min="7680" max="7680" width="9" style="125"/>
    <col min="7681" max="7681" width="10.5" style="125" customWidth="1"/>
    <col min="7682" max="7707" width="9" style="125"/>
    <col min="7708" max="7931" width="9.5" style="125"/>
    <col min="7932" max="7932" width="30.75" style="125" customWidth="1"/>
    <col min="7933" max="7933" width="18.5" style="125" customWidth="1"/>
    <col min="7934" max="7934" width="17.75" style="125" customWidth="1"/>
    <col min="7935" max="7935" width="15.75" style="125" customWidth="1"/>
    <col min="7936" max="7936" width="9" style="125"/>
    <col min="7937" max="7937" width="10.5" style="125" customWidth="1"/>
    <col min="7938" max="7963" width="9" style="125"/>
    <col min="7964" max="8187" width="9.5" style="125"/>
    <col min="8188" max="8188" width="30.75" style="125" customWidth="1"/>
    <col min="8189" max="8189" width="18.5" style="125" customWidth="1"/>
    <col min="8190" max="8190" width="17.75" style="125" customWidth="1"/>
    <col min="8191" max="8191" width="15.75" style="125" customWidth="1"/>
    <col min="8192" max="8192" width="9" style="125"/>
    <col min="8193" max="8193" width="10.5" style="125" customWidth="1"/>
    <col min="8194" max="8219" width="9" style="125"/>
    <col min="8220" max="8443" width="9.5" style="125"/>
    <col min="8444" max="8444" width="30.75" style="125" customWidth="1"/>
    <col min="8445" max="8445" width="18.5" style="125" customWidth="1"/>
    <col min="8446" max="8446" width="17.75" style="125" customWidth="1"/>
    <col min="8447" max="8447" width="15.75" style="125" customWidth="1"/>
    <col min="8448" max="8448" width="9" style="125"/>
    <col min="8449" max="8449" width="10.5" style="125" customWidth="1"/>
    <col min="8450" max="8475" width="9" style="125"/>
    <col min="8476" max="8699" width="9.5" style="125"/>
    <col min="8700" max="8700" width="30.75" style="125" customWidth="1"/>
    <col min="8701" max="8701" width="18.5" style="125" customWidth="1"/>
    <col min="8702" max="8702" width="17.75" style="125" customWidth="1"/>
    <col min="8703" max="8703" width="15.75" style="125" customWidth="1"/>
    <col min="8704" max="8704" width="9" style="125"/>
    <col min="8705" max="8705" width="10.5" style="125" customWidth="1"/>
    <col min="8706" max="8731" width="9" style="125"/>
    <col min="8732" max="8955" width="9.5" style="125"/>
    <col min="8956" max="8956" width="30.75" style="125" customWidth="1"/>
    <col min="8957" max="8957" width="18.5" style="125" customWidth="1"/>
    <col min="8958" max="8958" width="17.75" style="125" customWidth="1"/>
    <col min="8959" max="8959" width="15.75" style="125" customWidth="1"/>
    <col min="8960" max="8960" width="9" style="125"/>
    <col min="8961" max="8961" width="10.5" style="125" customWidth="1"/>
    <col min="8962" max="8987" width="9" style="125"/>
    <col min="8988" max="9211" width="9.5" style="125"/>
    <col min="9212" max="9212" width="30.75" style="125" customWidth="1"/>
    <col min="9213" max="9213" width="18.5" style="125" customWidth="1"/>
    <col min="9214" max="9214" width="17.75" style="125" customWidth="1"/>
    <col min="9215" max="9215" width="15.75" style="125" customWidth="1"/>
    <col min="9216" max="9216" width="9" style="125"/>
    <col min="9217" max="9217" width="10.5" style="125" customWidth="1"/>
    <col min="9218" max="9243" width="9" style="125"/>
    <col min="9244" max="9467" width="9.5" style="125"/>
    <col min="9468" max="9468" width="30.75" style="125" customWidth="1"/>
    <col min="9469" max="9469" width="18.5" style="125" customWidth="1"/>
    <col min="9470" max="9470" width="17.75" style="125" customWidth="1"/>
    <col min="9471" max="9471" width="15.75" style="125" customWidth="1"/>
    <col min="9472" max="9472" width="9" style="125"/>
    <col min="9473" max="9473" width="10.5" style="125" customWidth="1"/>
    <col min="9474" max="9499" width="9" style="125"/>
    <col min="9500" max="9723" width="9.5" style="125"/>
    <col min="9724" max="9724" width="30.75" style="125" customWidth="1"/>
    <col min="9725" max="9725" width="18.5" style="125" customWidth="1"/>
    <col min="9726" max="9726" width="17.75" style="125" customWidth="1"/>
    <col min="9727" max="9727" width="15.75" style="125" customWidth="1"/>
    <col min="9728" max="9728" width="9" style="125"/>
    <col min="9729" max="9729" width="10.5" style="125" customWidth="1"/>
    <col min="9730" max="9755" width="9" style="125"/>
    <col min="9756" max="9979" width="9.5" style="125"/>
    <col min="9980" max="9980" width="30.75" style="125" customWidth="1"/>
    <col min="9981" max="9981" width="18.5" style="125" customWidth="1"/>
    <col min="9982" max="9982" width="17.75" style="125" customWidth="1"/>
    <col min="9983" max="9983" width="15.75" style="125" customWidth="1"/>
    <col min="9984" max="9984" width="9" style="125"/>
    <col min="9985" max="9985" width="10.5" style="125" customWidth="1"/>
    <col min="9986" max="10011" width="9" style="125"/>
    <col min="10012" max="10235" width="9.5" style="125"/>
    <col min="10236" max="10236" width="30.75" style="125" customWidth="1"/>
    <col min="10237" max="10237" width="18.5" style="125" customWidth="1"/>
    <col min="10238" max="10238" width="17.75" style="125" customWidth="1"/>
    <col min="10239" max="10239" width="15.75" style="125" customWidth="1"/>
    <col min="10240" max="10240" width="9" style="125"/>
    <col min="10241" max="10241" width="10.5" style="125" customWidth="1"/>
    <col min="10242" max="10267" width="9" style="125"/>
    <col min="10268" max="10491" width="9.5" style="125"/>
    <col min="10492" max="10492" width="30.75" style="125" customWidth="1"/>
    <col min="10493" max="10493" width="18.5" style="125" customWidth="1"/>
    <col min="10494" max="10494" width="17.75" style="125" customWidth="1"/>
    <col min="10495" max="10495" width="15.75" style="125" customWidth="1"/>
    <col min="10496" max="10496" width="9" style="125"/>
    <col min="10497" max="10497" width="10.5" style="125" customWidth="1"/>
    <col min="10498" max="10523" width="9" style="125"/>
    <col min="10524" max="10747" width="9.5" style="125"/>
    <col min="10748" max="10748" width="30.75" style="125" customWidth="1"/>
    <col min="10749" max="10749" width="18.5" style="125" customWidth="1"/>
    <col min="10750" max="10750" width="17.75" style="125" customWidth="1"/>
    <col min="10751" max="10751" width="15.75" style="125" customWidth="1"/>
    <col min="10752" max="10752" width="9" style="125"/>
    <col min="10753" max="10753" width="10.5" style="125" customWidth="1"/>
    <col min="10754" max="10779" width="9" style="125"/>
    <col min="10780" max="11003" width="9.5" style="125"/>
    <col min="11004" max="11004" width="30.75" style="125" customWidth="1"/>
    <col min="11005" max="11005" width="18.5" style="125" customWidth="1"/>
    <col min="11006" max="11006" width="17.75" style="125" customWidth="1"/>
    <col min="11007" max="11007" width="15.75" style="125" customWidth="1"/>
    <col min="11008" max="11008" width="9" style="125"/>
    <col min="11009" max="11009" width="10.5" style="125" customWidth="1"/>
    <col min="11010" max="11035" width="9" style="125"/>
    <col min="11036" max="11259" width="9.5" style="125"/>
    <col min="11260" max="11260" width="30.75" style="125" customWidth="1"/>
    <col min="11261" max="11261" width="18.5" style="125" customWidth="1"/>
    <col min="11262" max="11262" width="17.75" style="125" customWidth="1"/>
    <col min="11263" max="11263" width="15.75" style="125" customWidth="1"/>
    <col min="11264" max="11264" width="9" style="125"/>
    <col min="11265" max="11265" width="10.5" style="125" customWidth="1"/>
    <col min="11266" max="11291" width="9" style="125"/>
    <col min="11292" max="11515" width="9.5" style="125"/>
    <col min="11516" max="11516" width="30.75" style="125" customWidth="1"/>
    <col min="11517" max="11517" width="18.5" style="125" customWidth="1"/>
    <col min="11518" max="11518" width="17.75" style="125" customWidth="1"/>
    <col min="11519" max="11519" width="15.75" style="125" customWidth="1"/>
    <col min="11520" max="11520" width="9" style="125"/>
    <col min="11521" max="11521" width="10.5" style="125" customWidth="1"/>
    <col min="11522" max="11547" width="9" style="125"/>
    <col min="11548" max="11771" width="9.5" style="125"/>
    <col min="11772" max="11772" width="30.75" style="125" customWidth="1"/>
    <col min="11773" max="11773" width="18.5" style="125" customWidth="1"/>
    <col min="11774" max="11774" width="17.75" style="125" customWidth="1"/>
    <col min="11775" max="11775" width="15.75" style="125" customWidth="1"/>
    <col min="11776" max="11776" width="9" style="125"/>
    <col min="11777" max="11777" width="10.5" style="125" customWidth="1"/>
    <col min="11778" max="11803" width="9" style="125"/>
    <col min="11804" max="12027" width="9.5" style="125"/>
    <col min="12028" max="12028" width="30.75" style="125" customWidth="1"/>
    <col min="12029" max="12029" width="18.5" style="125" customWidth="1"/>
    <col min="12030" max="12030" width="17.75" style="125" customWidth="1"/>
    <col min="12031" max="12031" width="15.75" style="125" customWidth="1"/>
    <col min="12032" max="12032" width="9" style="125"/>
    <col min="12033" max="12033" width="10.5" style="125" customWidth="1"/>
    <col min="12034" max="12059" width="9" style="125"/>
    <col min="12060" max="12283" width="9.5" style="125"/>
    <col min="12284" max="12284" width="30.75" style="125" customWidth="1"/>
    <col min="12285" max="12285" width="18.5" style="125" customWidth="1"/>
    <col min="12286" max="12286" width="17.75" style="125" customWidth="1"/>
    <col min="12287" max="12287" width="15.75" style="125" customWidth="1"/>
    <col min="12288" max="12288" width="9" style="125"/>
    <col min="12289" max="12289" width="10.5" style="125" customWidth="1"/>
    <col min="12290" max="12315" width="9" style="125"/>
    <col min="12316" max="12539" width="9.5" style="125"/>
    <col min="12540" max="12540" width="30.75" style="125" customWidth="1"/>
    <col min="12541" max="12541" width="18.5" style="125" customWidth="1"/>
    <col min="12542" max="12542" width="17.75" style="125" customWidth="1"/>
    <col min="12543" max="12543" width="15.75" style="125" customWidth="1"/>
    <col min="12544" max="12544" width="9" style="125"/>
    <col min="12545" max="12545" width="10.5" style="125" customWidth="1"/>
    <col min="12546" max="12571" width="9" style="125"/>
    <col min="12572" max="12795" width="9.5" style="125"/>
    <col min="12796" max="12796" width="30.75" style="125" customWidth="1"/>
    <col min="12797" max="12797" width="18.5" style="125" customWidth="1"/>
    <col min="12798" max="12798" width="17.75" style="125" customWidth="1"/>
    <col min="12799" max="12799" width="15.75" style="125" customWidth="1"/>
    <col min="12800" max="12800" width="9" style="125"/>
    <col min="12801" max="12801" width="10.5" style="125" customWidth="1"/>
    <col min="12802" max="12827" width="9" style="125"/>
    <col min="12828" max="13051" width="9.5" style="125"/>
    <col min="13052" max="13052" width="30.75" style="125" customWidth="1"/>
    <col min="13053" max="13053" width="18.5" style="125" customWidth="1"/>
    <col min="13054" max="13054" width="17.75" style="125" customWidth="1"/>
    <col min="13055" max="13055" width="15.75" style="125" customWidth="1"/>
    <col min="13056" max="13056" width="9" style="125"/>
    <col min="13057" max="13057" width="10.5" style="125" customWidth="1"/>
    <col min="13058" max="13083" width="9" style="125"/>
    <col min="13084" max="13307" width="9.5" style="125"/>
    <col min="13308" max="13308" width="30.75" style="125" customWidth="1"/>
    <col min="13309" max="13309" width="18.5" style="125" customWidth="1"/>
    <col min="13310" max="13310" width="17.75" style="125" customWidth="1"/>
    <col min="13311" max="13311" width="15.75" style="125" customWidth="1"/>
    <col min="13312" max="13312" width="9" style="125"/>
    <col min="13313" max="13313" width="10.5" style="125" customWidth="1"/>
    <col min="13314" max="13339" width="9" style="125"/>
    <col min="13340" max="13563" width="9.5" style="125"/>
    <col min="13564" max="13564" width="30.75" style="125" customWidth="1"/>
    <col min="13565" max="13565" width="18.5" style="125" customWidth="1"/>
    <col min="13566" max="13566" width="17.75" style="125" customWidth="1"/>
    <col min="13567" max="13567" width="15.75" style="125" customWidth="1"/>
    <col min="13568" max="13568" width="9" style="125"/>
    <col min="13569" max="13569" width="10.5" style="125" customWidth="1"/>
    <col min="13570" max="13595" width="9" style="125"/>
    <col min="13596" max="13819" width="9.5" style="125"/>
    <col min="13820" max="13820" width="30.75" style="125" customWidth="1"/>
    <col min="13821" max="13821" width="18.5" style="125" customWidth="1"/>
    <col min="13822" max="13822" width="17.75" style="125" customWidth="1"/>
    <col min="13823" max="13823" width="15.75" style="125" customWidth="1"/>
    <col min="13824" max="13824" width="9" style="125"/>
    <col min="13825" max="13825" width="10.5" style="125" customWidth="1"/>
    <col min="13826" max="13851" width="9" style="125"/>
    <col min="13852" max="14075" width="9.5" style="125"/>
    <col min="14076" max="14076" width="30.75" style="125" customWidth="1"/>
    <col min="14077" max="14077" width="18.5" style="125" customWidth="1"/>
    <col min="14078" max="14078" width="17.75" style="125" customWidth="1"/>
    <col min="14079" max="14079" width="15.75" style="125" customWidth="1"/>
    <col min="14080" max="14080" width="9" style="125"/>
    <col min="14081" max="14081" width="10.5" style="125" customWidth="1"/>
    <col min="14082" max="14107" width="9" style="125"/>
    <col min="14108" max="14331" width="9.5" style="125"/>
    <col min="14332" max="14332" width="30.75" style="125" customWidth="1"/>
    <col min="14333" max="14333" width="18.5" style="125" customWidth="1"/>
    <col min="14334" max="14334" width="17.75" style="125" customWidth="1"/>
    <col min="14335" max="14335" width="15.75" style="125" customWidth="1"/>
    <col min="14336" max="14336" width="9" style="125"/>
    <col min="14337" max="14337" width="10.5" style="125" customWidth="1"/>
    <col min="14338" max="14363" width="9" style="125"/>
    <col min="14364" max="14587" width="9.5" style="125"/>
    <col min="14588" max="14588" width="30.75" style="125" customWidth="1"/>
    <col min="14589" max="14589" width="18.5" style="125" customWidth="1"/>
    <col min="14590" max="14590" width="17.75" style="125" customWidth="1"/>
    <col min="14591" max="14591" width="15.75" style="125" customWidth="1"/>
    <col min="14592" max="14592" width="9" style="125"/>
    <col min="14593" max="14593" width="10.5" style="125" customWidth="1"/>
    <col min="14594" max="14619" width="9" style="125"/>
    <col min="14620" max="14843" width="9.5" style="125"/>
    <col min="14844" max="14844" width="30.75" style="125" customWidth="1"/>
    <col min="14845" max="14845" width="18.5" style="125" customWidth="1"/>
    <col min="14846" max="14846" width="17.75" style="125" customWidth="1"/>
    <col min="14847" max="14847" width="15.75" style="125" customWidth="1"/>
    <col min="14848" max="14848" width="9" style="125"/>
    <col min="14849" max="14849" width="10.5" style="125" customWidth="1"/>
    <col min="14850" max="14875" width="9" style="125"/>
    <col min="14876" max="15099" width="9.5" style="125"/>
    <col min="15100" max="15100" width="30.75" style="125" customWidth="1"/>
    <col min="15101" max="15101" width="18.5" style="125" customWidth="1"/>
    <col min="15102" max="15102" width="17.75" style="125" customWidth="1"/>
    <col min="15103" max="15103" width="15.75" style="125" customWidth="1"/>
    <col min="15104" max="15104" width="9" style="125"/>
    <col min="15105" max="15105" width="10.5" style="125" customWidth="1"/>
    <col min="15106" max="15131" width="9" style="125"/>
    <col min="15132" max="15355" width="9.5" style="125"/>
    <col min="15356" max="15356" width="30.75" style="125" customWidth="1"/>
    <col min="15357" max="15357" width="18.5" style="125" customWidth="1"/>
    <col min="15358" max="15358" width="17.75" style="125" customWidth="1"/>
    <col min="15359" max="15359" width="15.75" style="125" customWidth="1"/>
    <col min="15360" max="15360" width="9" style="125"/>
    <col min="15361" max="15361" width="10.5" style="125" customWidth="1"/>
    <col min="15362" max="15387" width="9" style="125"/>
    <col min="15388" max="15611" width="9.5" style="125"/>
    <col min="15612" max="15612" width="30.75" style="125" customWidth="1"/>
    <col min="15613" max="15613" width="18.5" style="125" customWidth="1"/>
    <col min="15614" max="15614" width="17.75" style="125" customWidth="1"/>
    <col min="15615" max="15615" width="15.75" style="125" customWidth="1"/>
    <col min="15616" max="15616" width="9" style="125"/>
    <col min="15617" max="15617" width="10.5" style="125" customWidth="1"/>
    <col min="15618" max="15643" width="9" style="125"/>
    <col min="15644" max="15867" width="9.5" style="125"/>
    <col min="15868" max="15868" width="30.75" style="125" customWidth="1"/>
    <col min="15869" max="15869" width="18.5" style="125" customWidth="1"/>
    <col min="15870" max="15870" width="17.75" style="125" customWidth="1"/>
    <col min="15871" max="15871" width="15.75" style="125" customWidth="1"/>
    <col min="15872" max="15872" width="9" style="125"/>
    <col min="15873" max="15873" width="10.5" style="125" customWidth="1"/>
    <col min="15874" max="15899" width="9" style="125"/>
    <col min="15900" max="16123" width="9.5" style="125"/>
    <col min="16124" max="16124" width="30.75" style="125" customWidth="1"/>
    <col min="16125" max="16125" width="18.5" style="125" customWidth="1"/>
    <col min="16126" max="16126" width="17.75" style="125" customWidth="1"/>
    <col min="16127" max="16127" width="15.75" style="125" customWidth="1"/>
    <col min="16128" max="16128" width="9" style="125"/>
    <col min="16129" max="16129" width="10.5" style="125" customWidth="1"/>
    <col min="16130" max="16155" width="9" style="125"/>
    <col min="16156" max="16381" width="9.5" style="125"/>
    <col min="16382" max="16384" width="9" style="125"/>
  </cols>
  <sheetData>
    <row r="1" ht="21.75" spans="1:6">
      <c r="A1" s="347" t="s">
        <v>1375</v>
      </c>
      <c r="B1" s="347"/>
      <c r="C1" s="347"/>
      <c r="D1" s="347"/>
      <c r="E1" s="347"/>
      <c r="F1" s="347"/>
    </row>
    <row r="2" ht="27.75" customHeight="1" spans="1:6">
      <c r="B2" s="348"/>
      <c r="C2" s="349"/>
      <c r="F2" s="350" t="s">
        <v>124</v>
      </c>
    </row>
    <row r="3" s="252" customFormat="1" ht="13.5" spans="1:6">
      <c r="A3" s="351" t="s">
        <v>1376</v>
      </c>
      <c r="B3" s="181" t="s">
        <v>1377</v>
      </c>
      <c r="C3" s="181"/>
      <c r="D3" s="181"/>
      <c r="E3" s="181"/>
      <c r="F3" s="181"/>
    </row>
    <row r="4" s="252" customFormat="1" ht="27" spans="1:6">
      <c r="A4" s="352"/>
      <c r="B4" s="353" t="s">
        <v>1378</v>
      </c>
      <c r="C4" s="353" t="s">
        <v>1379</v>
      </c>
      <c r="D4" s="353" t="s">
        <v>1380</v>
      </c>
      <c r="E4" s="353" t="s">
        <v>1381</v>
      </c>
      <c r="F4" s="353" t="s">
        <v>1382</v>
      </c>
    </row>
    <row r="5" s="345" customFormat="1" ht="29.25" customHeight="1" spans="1:6">
      <c r="A5" s="156" t="s">
        <v>98</v>
      </c>
      <c r="B5" s="354">
        <v>6528</v>
      </c>
      <c r="C5" s="355">
        <v>6226</v>
      </c>
      <c r="D5" s="354"/>
      <c r="E5" s="356">
        <v>302</v>
      </c>
      <c r="F5" s="357"/>
    </row>
    <row r="6" s="252" customFormat="1" ht="29.25" customHeight="1" spans="1:6">
      <c r="A6" s="156" t="s">
        <v>99</v>
      </c>
      <c r="B6" s="354"/>
      <c r="C6" s="355"/>
      <c r="D6" s="354"/>
      <c r="E6" s="356">
        <v>0</v>
      </c>
      <c r="F6" s="357"/>
    </row>
    <row r="7" s="252" customFormat="1" ht="29.25" customHeight="1" spans="1:6">
      <c r="A7" s="156" t="s">
        <v>100</v>
      </c>
      <c r="B7" s="354"/>
      <c r="C7" s="355"/>
      <c r="D7" s="354"/>
      <c r="E7" s="356">
        <v>0</v>
      </c>
      <c r="F7" s="357"/>
    </row>
    <row r="8" s="252" customFormat="1" ht="29.25" customHeight="1" spans="1:6">
      <c r="A8" s="156" t="s">
        <v>101</v>
      </c>
      <c r="B8" s="354">
        <v>721</v>
      </c>
      <c r="C8" s="355">
        <v>581</v>
      </c>
      <c r="D8" s="354"/>
      <c r="E8" s="356">
        <v>140</v>
      </c>
      <c r="F8" s="357"/>
    </row>
    <row r="9" s="252" customFormat="1" ht="29.25" customHeight="1" spans="1:6">
      <c r="A9" s="156" t="s">
        <v>102</v>
      </c>
      <c r="B9" s="354">
        <v>5666</v>
      </c>
      <c r="C9" s="355">
        <v>5192</v>
      </c>
      <c r="D9" s="354"/>
      <c r="E9" s="356">
        <v>474</v>
      </c>
      <c r="F9" s="357"/>
    </row>
    <row r="10" s="252" customFormat="1" ht="29.25" customHeight="1" spans="1:6">
      <c r="A10" s="156" t="s">
        <v>103</v>
      </c>
      <c r="B10" s="354">
        <v>731</v>
      </c>
      <c r="C10" s="355">
        <v>440</v>
      </c>
      <c r="D10" s="354"/>
      <c r="E10" s="356">
        <v>291</v>
      </c>
      <c r="F10" s="357"/>
    </row>
    <row r="11" s="252" customFormat="1" ht="29.25" customHeight="1" spans="1:6">
      <c r="A11" s="156" t="s">
        <v>104</v>
      </c>
      <c r="B11" s="354">
        <v>433</v>
      </c>
      <c r="C11" s="355">
        <v>433</v>
      </c>
      <c r="D11" s="354"/>
      <c r="E11" s="356">
        <v>0</v>
      </c>
      <c r="F11" s="357"/>
    </row>
    <row r="12" s="252" customFormat="1" ht="29.25" customHeight="1" spans="1:6">
      <c r="A12" s="156" t="s">
        <v>105</v>
      </c>
      <c r="B12" s="354">
        <v>1492</v>
      </c>
      <c r="C12" s="355">
        <v>1468</v>
      </c>
      <c r="D12" s="354"/>
      <c r="E12" s="356">
        <v>24</v>
      </c>
      <c r="F12" s="357"/>
    </row>
    <row r="13" s="252" customFormat="1" ht="29.25" customHeight="1" spans="1:6">
      <c r="A13" s="156" t="s">
        <v>106</v>
      </c>
      <c r="B13" s="354">
        <v>923</v>
      </c>
      <c r="C13" s="355">
        <v>922</v>
      </c>
      <c r="D13" s="354"/>
      <c r="E13" s="356">
        <v>1</v>
      </c>
      <c r="F13" s="357"/>
    </row>
    <row r="14" s="252" customFormat="1" ht="29.25" customHeight="1" spans="1:6">
      <c r="A14" s="156" t="s">
        <v>107</v>
      </c>
      <c r="B14" s="354">
        <v>439</v>
      </c>
      <c r="C14" s="355">
        <v>210</v>
      </c>
      <c r="D14" s="354"/>
      <c r="E14" s="356">
        <v>229</v>
      </c>
      <c r="F14" s="357"/>
    </row>
    <row r="15" s="252" customFormat="1" ht="29.25" customHeight="1" spans="1:6">
      <c r="A15" s="156" t="s">
        <v>108</v>
      </c>
      <c r="B15" s="354">
        <v>17135</v>
      </c>
      <c r="C15" s="355">
        <v>15106</v>
      </c>
      <c r="D15" s="354"/>
      <c r="E15" s="356">
        <v>2029</v>
      </c>
      <c r="F15" s="357"/>
    </row>
    <row r="16" s="252" customFormat="1" ht="29.25" customHeight="1" spans="1:6">
      <c r="A16" s="156" t="s">
        <v>109</v>
      </c>
      <c r="B16" s="354">
        <v>3722</v>
      </c>
      <c r="C16" s="355">
        <v>3539</v>
      </c>
      <c r="D16" s="354"/>
      <c r="E16" s="356">
        <v>183</v>
      </c>
      <c r="F16" s="357"/>
    </row>
    <row r="17" s="345" customFormat="1" ht="29.25" customHeight="1" spans="1:6">
      <c r="A17" s="156" t="s">
        <v>110</v>
      </c>
      <c r="B17" s="354">
        <v>368</v>
      </c>
      <c r="C17" s="355">
        <v>209</v>
      </c>
      <c r="D17" s="354"/>
      <c r="E17" s="356">
        <v>159</v>
      </c>
      <c r="F17" s="357"/>
    </row>
    <row r="18" s="252" customFormat="1" ht="29.25" customHeight="1" spans="1:6">
      <c r="A18" s="156" t="s">
        <v>111</v>
      </c>
      <c r="B18" s="354">
        <v>702</v>
      </c>
      <c r="C18" s="355">
        <v>675</v>
      </c>
      <c r="D18" s="354"/>
      <c r="E18" s="356">
        <v>27</v>
      </c>
      <c r="F18" s="357"/>
    </row>
    <row r="19" s="252" customFormat="1" ht="29.25" customHeight="1" spans="1:6">
      <c r="A19" s="156" t="s">
        <v>112</v>
      </c>
      <c r="B19" s="354"/>
      <c r="C19" s="355"/>
      <c r="D19" s="354"/>
      <c r="E19" s="356">
        <v>0</v>
      </c>
      <c r="F19" s="357"/>
    </row>
    <row r="20" s="252" customFormat="1" ht="29.25" customHeight="1" spans="1:6">
      <c r="A20" s="156" t="s">
        <v>113</v>
      </c>
      <c r="B20" s="354">
        <v>84</v>
      </c>
      <c r="C20" s="355"/>
      <c r="D20" s="354"/>
      <c r="E20" s="356">
        <v>84</v>
      </c>
      <c r="F20" s="357"/>
    </row>
    <row r="21" s="252" customFormat="1" ht="29.25" customHeight="1" spans="1:6">
      <c r="A21" s="156" t="s">
        <v>114</v>
      </c>
      <c r="B21" s="354">
        <v>174</v>
      </c>
      <c r="C21" s="355">
        <v>44</v>
      </c>
      <c r="D21" s="354"/>
      <c r="E21" s="356">
        <v>130</v>
      </c>
      <c r="F21" s="357"/>
    </row>
    <row r="22" s="252" customFormat="1" ht="29.25" customHeight="1" spans="1:6">
      <c r="A22" s="156" t="s">
        <v>115</v>
      </c>
      <c r="B22" s="354">
        <v>1086</v>
      </c>
      <c r="C22" s="355">
        <v>598</v>
      </c>
      <c r="D22" s="354"/>
      <c r="E22" s="356">
        <v>488</v>
      </c>
      <c r="F22" s="357"/>
    </row>
    <row r="23" s="252" customFormat="1" ht="29.25" customHeight="1" spans="1:6">
      <c r="A23" s="156" t="s">
        <v>116</v>
      </c>
      <c r="B23" s="354"/>
      <c r="C23" s="355"/>
      <c r="D23" s="354"/>
      <c r="E23" s="356">
        <v>0</v>
      </c>
      <c r="F23" s="357"/>
    </row>
    <row r="24" s="252" customFormat="1" ht="29.25" customHeight="1" spans="1:6">
      <c r="A24" s="156" t="s">
        <v>117</v>
      </c>
      <c r="B24" s="354">
        <v>1944</v>
      </c>
      <c r="C24" s="355">
        <v>1556</v>
      </c>
      <c r="D24" s="354"/>
      <c r="E24" s="356">
        <v>388</v>
      </c>
      <c r="F24" s="357"/>
    </row>
    <row r="25" s="252" customFormat="1" ht="29.25" customHeight="1" spans="1:6">
      <c r="A25" s="156" t="s">
        <v>118</v>
      </c>
      <c r="B25" s="354">
        <v>700</v>
      </c>
      <c r="C25" s="355">
        <v>700</v>
      </c>
      <c r="D25" s="354"/>
      <c r="E25" s="356">
        <v>0</v>
      </c>
      <c r="F25" s="357"/>
    </row>
    <row r="26" s="345" customFormat="1" ht="29.25" customHeight="1" spans="1:6">
      <c r="A26" s="156" t="s">
        <v>119</v>
      </c>
      <c r="B26" s="354">
        <v>17658</v>
      </c>
      <c r="C26" s="355">
        <v>14003</v>
      </c>
      <c r="D26" s="354"/>
      <c r="E26" s="356">
        <v>3655</v>
      </c>
      <c r="F26" s="357"/>
    </row>
    <row r="27" s="252" customFormat="1" ht="29.25" customHeight="1" spans="1:6">
      <c r="A27" s="156" t="s">
        <v>120</v>
      </c>
      <c r="B27" s="354">
        <v>1883</v>
      </c>
      <c r="C27" s="355">
        <v>1883</v>
      </c>
      <c r="D27" s="354"/>
      <c r="E27" s="356">
        <v>0</v>
      </c>
      <c r="F27" s="357"/>
    </row>
    <row r="28" s="252" customFormat="1" ht="29.25" customHeight="1" spans="1:6">
      <c r="A28" s="156" t="s">
        <v>121</v>
      </c>
      <c r="B28" s="354"/>
      <c r="C28" s="355"/>
      <c r="D28" s="354"/>
      <c r="E28" s="356"/>
      <c r="F28" s="357"/>
    </row>
    <row r="29" s="252" customFormat="1" ht="29.25" customHeight="1" spans="1:6">
      <c r="A29" s="145" t="s">
        <v>122</v>
      </c>
      <c r="B29" s="358">
        <v>62389</v>
      </c>
      <c r="C29" s="358">
        <f>SUM(C5:C28)</f>
        <v>53785</v>
      </c>
      <c r="D29" s="358">
        <f>SUM(D5:D28)</f>
        <v>0</v>
      </c>
      <c r="E29" s="358">
        <f>SUM(E5:E28)</f>
        <v>8604</v>
      </c>
      <c r="F29" s="358">
        <f>SUM(F5:F28)</f>
        <v>0</v>
      </c>
    </row>
    <row r="30" s="252" customFormat="1" ht="29.25" customHeight="1" spans="1:6">
      <c r="A30" s="282"/>
      <c r="B30" s="147"/>
      <c r="C30" s="151"/>
      <c r="D30" s="147"/>
      <c r="E30" s="147"/>
      <c r="F30" s="359"/>
    </row>
  </sheetData>
  <mergeCells count="3">
    <mergeCell ref="A1:F1"/>
    <mergeCell ref="B3:F3"/>
    <mergeCell ref="A3:A4"/>
  </mergeCells>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294"/>
  <sheetViews>
    <sheetView workbookViewId="0">
      <selection activeCell="A3" sqref="A3:D26"/>
    </sheetView>
  </sheetViews>
  <sheetFormatPr defaultColWidth="12.1" defaultRowHeight="24.9" customHeight="1" outlineLevelCol="5"/>
  <cols>
    <col min="1" max="1" width="31.6" style="288" customWidth="1"/>
    <col min="2" max="2" width="11.4" style="288" customWidth="1"/>
    <col min="3" max="3" width="33.6" style="288" customWidth="1"/>
    <col min="4" max="4" width="11.4" style="288" customWidth="1"/>
    <col min="5" max="248" width="12.1" style="286"/>
    <col min="249" max="249" width="41.7" style="286" customWidth="1"/>
    <col min="250" max="250" width="19.5" style="286" customWidth="1"/>
    <col min="251" max="251" width="40.6" style="286" customWidth="1"/>
    <col min="252" max="252" width="19.5" style="286" customWidth="1"/>
    <col min="253" max="16384" width="12.1" style="286"/>
  </cols>
  <sheetData>
    <row r="1" s="286" customFormat="1" ht="30" customHeight="1" spans="1:6">
      <c r="A1" s="289" t="s">
        <v>1383</v>
      </c>
      <c r="B1" s="289"/>
      <c r="C1" s="289"/>
      <c r="D1" s="289"/>
    </row>
    <row r="2" s="286" customFormat="1" ht="20.1" customHeight="1" spans="1:6">
      <c r="A2" s="290" t="s">
        <v>124</v>
      </c>
      <c r="B2" s="290"/>
      <c r="C2" s="290"/>
      <c r="D2" s="290"/>
    </row>
    <row r="3" s="286" customFormat="1" ht="24.6" customHeight="1" spans="1:6">
      <c r="A3" s="270" t="s">
        <v>63</v>
      </c>
      <c r="B3" s="141" t="s">
        <v>1384</v>
      </c>
      <c r="C3" s="270" t="s">
        <v>63</v>
      </c>
      <c r="D3" s="141" t="s">
        <v>1384</v>
      </c>
    </row>
    <row r="4" s="287" customFormat="1" ht="24.6" customHeight="1" spans="1:6">
      <c r="A4" s="271" t="s">
        <v>126</v>
      </c>
      <c r="B4" s="146">
        <v>46331</v>
      </c>
      <c r="C4" s="271" t="s">
        <v>127</v>
      </c>
      <c r="D4" s="146">
        <v>62389</v>
      </c>
    </row>
    <row r="5" s="287" customFormat="1" ht="24.6" customHeight="1" spans="1:6">
      <c r="A5" s="271" t="s">
        <v>128</v>
      </c>
      <c r="B5" s="146">
        <v>8797</v>
      </c>
      <c r="C5" s="271" t="s">
        <v>129</v>
      </c>
      <c r="D5" s="146">
        <f>D6+D7+D8</f>
        <v>0</v>
      </c>
    </row>
    <row r="6" s="287" customFormat="1" ht="24.6" customHeight="1" spans="1:6">
      <c r="A6" s="273" t="s">
        <v>130</v>
      </c>
      <c r="B6" s="143"/>
      <c r="C6" s="273" t="s">
        <v>131</v>
      </c>
      <c r="D6" s="143"/>
    </row>
    <row r="7" s="287" customFormat="1" ht="24.6" customHeight="1" spans="1:6">
      <c r="A7" s="273" t="s">
        <v>132</v>
      </c>
      <c r="B7" s="143">
        <v>8797</v>
      </c>
      <c r="C7" s="273" t="s">
        <v>133</v>
      </c>
      <c r="D7" s="143"/>
      <c r="F7" s="291"/>
    </row>
    <row r="8" s="287" customFormat="1" ht="24.6" customHeight="1" spans="1:6">
      <c r="A8" s="273" t="s">
        <v>134</v>
      </c>
      <c r="B8" s="143"/>
      <c r="C8" s="273" t="s">
        <v>135</v>
      </c>
      <c r="D8" s="143"/>
    </row>
    <row r="9" s="286" customFormat="1" ht="24.6" customHeight="1" spans="1:6">
      <c r="A9" s="271" t="s">
        <v>136</v>
      </c>
      <c r="B9" s="146">
        <f>B10+B11</f>
        <v>0</v>
      </c>
      <c r="C9" s="271" t="s">
        <v>137</v>
      </c>
      <c r="D9" s="146">
        <f>D10+D11</f>
        <v>1203</v>
      </c>
    </row>
    <row r="10" s="286" customFormat="1" ht="24.6" customHeight="1" spans="1:6">
      <c r="A10" s="273" t="s">
        <v>138</v>
      </c>
      <c r="B10" s="143"/>
      <c r="C10" s="273" t="s">
        <v>139</v>
      </c>
      <c r="D10" s="143"/>
    </row>
    <row r="11" s="286" customFormat="1" ht="24.6" customHeight="1" spans="1:6">
      <c r="A11" s="273" t="s">
        <v>140</v>
      </c>
      <c r="B11" s="143"/>
      <c r="C11" s="273" t="s">
        <v>141</v>
      </c>
      <c r="D11" s="143">
        <v>1203</v>
      </c>
    </row>
    <row r="12" s="286" customFormat="1" ht="24.6" customHeight="1" spans="1:6">
      <c r="A12" s="271" t="s">
        <v>142</v>
      </c>
      <c r="B12" s="146">
        <v>8604</v>
      </c>
      <c r="C12" s="271"/>
      <c r="D12" s="146"/>
    </row>
    <row r="13" s="286" customFormat="1" ht="24.6" customHeight="1" spans="1:6">
      <c r="A13" s="271" t="s">
        <v>143</v>
      </c>
      <c r="B13" s="146">
        <f>SUM(B14:B16)</f>
        <v>0</v>
      </c>
      <c r="C13" s="271" t="s">
        <v>144</v>
      </c>
      <c r="D13" s="146"/>
    </row>
    <row r="14" s="286" customFormat="1" ht="24.6" customHeight="1" spans="1:6">
      <c r="A14" s="273" t="s">
        <v>145</v>
      </c>
      <c r="B14" s="143"/>
      <c r="C14" s="273"/>
      <c r="D14" s="143"/>
    </row>
    <row r="15" s="286" customFormat="1" ht="24.6" customHeight="1" spans="1:6">
      <c r="A15" s="273" t="s">
        <v>146</v>
      </c>
      <c r="B15" s="143"/>
      <c r="C15" s="273"/>
      <c r="D15" s="143"/>
    </row>
    <row r="16" s="286" customFormat="1" ht="24.6" customHeight="1" spans="1:6">
      <c r="A16" s="273" t="s">
        <v>147</v>
      </c>
      <c r="B16" s="143"/>
      <c r="C16" s="273"/>
      <c r="D16" s="143"/>
    </row>
    <row r="17" s="286" customFormat="1" ht="24.6" customHeight="1" spans="1:4">
      <c r="A17" s="271" t="s">
        <v>148</v>
      </c>
      <c r="B17" s="146"/>
      <c r="C17" s="271" t="s">
        <v>149</v>
      </c>
      <c r="D17" s="146">
        <f>D18+D19+D20+D21</f>
        <v>1391</v>
      </c>
    </row>
    <row r="18" s="286" customFormat="1" ht="24.6" customHeight="1" spans="1:4">
      <c r="A18" s="273" t="s">
        <v>150</v>
      </c>
      <c r="B18" s="143"/>
      <c r="C18" s="273" t="s">
        <v>151</v>
      </c>
      <c r="D18" s="143">
        <v>1391</v>
      </c>
    </row>
    <row r="19" s="286" customFormat="1" ht="24.6" customHeight="1" spans="1:4">
      <c r="A19" s="273" t="s">
        <v>152</v>
      </c>
      <c r="B19" s="143"/>
      <c r="C19" s="273" t="s">
        <v>153</v>
      </c>
      <c r="D19" s="143"/>
    </row>
    <row r="20" s="286" customFormat="1" ht="24.6" customHeight="1" spans="1:4">
      <c r="A20" s="273" t="s">
        <v>154</v>
      </c>
      <c r="B20" s="143"/>
      <c r="C20" s="273" t="s">
        <v>155</v>
      </c>
      <c r="D20" s="143"/>
    </row>
    <row r="21" s="286" customFormat="1" ht="24.6" customHeight="1" spans="1:4">
      <c r="A21" s="273" t="s">
        <v>156</v>
      </c>
      <c r="B21" s="143"/>
      <c r="C21" s="273" t="s">
        <v>157</v>
      </c>
      <c r="D21" s="143"/>
    </row>
    <row r="22" s="286" customFormat="1" ht="24.6" customHeight="1" spans="1:4">
      <c r="A22" s="271" t="s">
        <v>158</v>
      </c>
      <c r="B22" s="146">
        <v>1251</v>
      </c>
      <c r="C22" s="271" t="s">
        <v>159</v>
      </c>
      <c r="D22" s="146"/>
    </row>
    <row r="23" s="286" customFormat="1" ht="24.6" customHeight="1" spans="1:4">
      <c r="A23" s="271" t="s">
        <v>160</v>
      </c>
      <c r="B23" s="146"/>
      <c r="C23" s="271" t="s">
        <v>161</v>
      </c>
      <c r="D23" s="146"/>
    </row>
    <row r="24" s="286" customFormat="1" ht="24.6" customHeight="1" spans="1:4">
      <c r="A24" s="271" t="s">
        <v>162</v>
      </c>
      <c r="B24" s="146"/>
      <c r="C24" s="271" t="s">
        <v>163</v>
      </c>
      <c r="D24" s="146"/>
    </row>
    <row r="25" s="286" customFormat="1" ht="24.6" customHeight="1" spans="1:4">
      <c r="A25" s="271"/>
      <c r="B25" s="146"/>
      <c r="C25" s="271" t="s">
        <v>164</v>
      </c>
      <c r="D25" s="146">
        <f>SUM(B26)-D4-D5-D9-D13-D17-D22-D23-D24</f>
        <v>0</v>
      </c>
    </row>
    <row r="26" s="286" customFormat="1" ht="24.6" customHeight="1" spans="1:4">
      <c r="A26" s="145" t="s">
        <v>165</v>
      </c>
      <c r="B26" s="146">
        <f>B4+B5+B9+B12+B13+B22+B23</f>
        <v>64983</v>
      </c>
      <c r="C26" s="145" t="s">
        <v>166</v>
      </c>
      <c r="D26" s="146">
        <f>D4+D9+D17+D24+D5+D23+D22+D25</f>
        <v>64983</v>
      </c>
    </row>
    <row r="27" s="286" customFormat="1" customHeight="1"/>
    <row r="28" s="286" customFormat="1" customHeight="1" spans="1:4">
      <c r="C28" s="288"/>
    </row>
    <row r="29" s="286" customFormat="1" customHeight="1"/>
    <row r="30" s="286" customFormat="1" customHeight="1"/>
    <row r="31" s="286" customFormat="1" customHeight="1"/>
    <row r="32" s="286" customFormat="1" customHeight="1"/>
    <row r="33" s="286" customFormat="1" customHeight="1"/>
    <row r="34" s="286" customFormat="1" customHeight="1"/>
    <row r="35" s="286" customFormat="1" customHeight="1"/>
    <row r="36" s="286" customFormat="1" customHeight="1"/>
    <row r="37" s="286" customFormat="1" customHeight="1"/>
    <row r="38" s="286" customFormat="1" customHeight="1"/>
    <row r="39" s="286" customFormat="1" customHeight="1"/>
    <row r="40" s="286" customFormat="1" customHeight="1"/>
    <row r="41" s="286" customFormat="1" customHeight="1"/>
    <row r="42" s="286" customFormat="1" customHeight="1"/>
    <row r="43" s="286" customFormat="1" customHeight="1"/>
    <row r="44" s="286" customFormat="1" customHeight="1"/>
    <row r="45" s="286" customFormat="1" customHeight="1"/>
    <row r="46" s="286" customFormat="1" customHeight="1"/>
    <row r="47" s="286" customFormat="1" customHeight="1"/>
    <row r="48" s="286" customFormat="1" customHeight="1"/>
    <row r="49" s="286" customFormat="1" customHeight="1"/>
    <row r="50" s="286" customFormat="1" customHeight="1"/>
    <row r="51" s="286" customFormat="1" customHeight="1"/>
    <row r="52" s="286" customFormat="1" customHeight="1"/>
    <row r="53" s="286" customFormat="1" customHeight="1"/>
    <row r="54" s="286" customFormat="1" customHeight="1"/>
    <row r="55" s="286" customFormat="1" customHeight="1"/>
    <row r="56" s="286" customFormat="1" customHeight="1"/>
    <row r="57" s="286" customFormat="1" customHeight="1"/>
    <row r="58" s="286" customFormat="1" customHeight="1"/>
    <row r="59" s="286" customFormat="1" customHeight="1"/>
    <row r="60" s="286" customFormat="1" customHeight="1"/>
    <row r="61" s="286" customFormat="1" customHeight="1"/>
    <row r="62" s="286" customFormat="1" customHeight="1"/>
    <row r="63" s="286" customFormat="1" customHeight="1"/>
    <row r="64" s="286" customFormat="1" customHeight="1"/>
    <row r="65" s="286" customFormat="1" customHeight="1"/>
    <row r="66" s="286" customFormat="1" customHeight="1"/>
    <row r="67" s="286" customFormat="1" customHeight="1"/>
    <row r="68" s="286" customFormat="1" customHeight="1"/>
    <row r="69" s="286" customFormat="1" customHeight="1"/>
    <row r="70" s="286" customFormat="1" customHeight="1"/>
    <row r="71" s="286" customFormat="1" customHeight="1"/>
    <row r="72" s="286" customFormat="1" customHeight="1"/>
    <row r="73" s="286" customFormat="1" customHeight="1"/>
    <row r="74" s="286" customFormat="1" customHeight="1"/>
    <row r="75" s="286" customFormat="1" customHeight="1"/>
    <row r="76" s="286" customFormat="1" customHeight="1"/>
    <row r="77" s="286" customFormat="1" customHeight="1"/>
    <row r="78" s="286" customFormat="1" customHeight="1"/>
    <row r="79" s="286" customFormat="1" customHeight="1"/>
    <row r="80" s="286" customFormat="1" customHeight="1"/>
    <row r="81" s="286" customFormat="1" customHeight="1"/>
    <row r="82" s="286" customFormat="1" customHeight="1"/>
    <row r="83" s="286" customFormat="1" customHeight="1"/>
    <row r="84" s="286" customFormat="1" customHeight="1"/>
    <row r="85" s="286" customFormat="1" customHeight="1"/>
    <row r="86" s="286" customFormat="1" customHeight="1"/>
    <row r="87" s="286" customFormat="1" customHeight="1"/>
    <row r="88" s="286" customFormat="1" customHeight="1"/>
    <row r="89" s="286" customFormat="1" customHeight="1"/>
    <row r="90" s="286" customFormat="1" customHeight="1"/>
    <row r="91" s="286" customFormat="1" customHeight="1"/>
    <row r="92" s="286" customFormat="1" customHeight="1"/>
    <row r="93" s="286" customFormat="1" customHeight="1"/>
    <row r="94" s="286" customFormat="1" customHeight="1"/>
    <row r="95" s="286" customFormat="1" customHeight="1"/>
    <row r="96" s="286" customFormat="1" customHeight="1"/>
    <row r="97" s="286" customFormat="1" customHeight="1"/>
    <row r="98" s="286" customFormat="1" customHeight="1"/>
    <row r="99" s="286" customFormat="1" customHeight="1"/>
    <row r="100" s="286" customFormat="1" customHeight="1"/>
    <row r="101" s="286" customFormat="1" customHeight="1"/>
    <row r="102" s="286" customFormat="1" customHeight="1"/>
    <row r="103" s="286" customFormat="1" customHeight="1"/>
    <row r="104" s="286" customFormat="1" customHeight="1"/>
    <row r="105" s="286" customFormat="1" customHeight="1"/>
    <row r="106" s="286" customFormat="1" customHeight="1"/>
    <row r="107" s="286" customFormat="1" customHeight="1"/>
    <row r="108" s="286" customFormat="1" customHeight="1"/>
    <row r="109" s="286" customFormat="1" customHeight="1"/>
    <row r="110" s="286" customFormat="1" customHeight="1"/>
    <row r="111" s="286" customFormat="1" customHeight="1"/>
    <row r="112" s="286" customFormat="1" customHeight="1"/>
    <row r="113" s="286" customFormat="1" customHeight="1"/>
    <row r="114" s="286" customFormat="1" customHeight="1"/>
    <row r="115" s="286" customFormat="1" customHeight="1"/>
    <row r="116" s="286" customFormat="1" customHeight="1"/>
    <row r="117" s="286" customFormat="1" customHeight="1"/>
    <row r="118" s="286" customFormat="1" customHeight="1"/>
    <row r="119" s="286" customFormat="1" customHeight="1"/>
    <row r="120" s="286" customFormat="1" customHeight="1"/>
    <row r="121" s="286" customFormat="1" customHeight="1"/>
    <row r="122" s="286" customFormat="1" customHeight="1"/>
    <row r="123" s="286" customFormat="1" customHeight="1"/>
    <row r="124" s="286" customFormat="1" customHeight="1"/>
    <row r="125" s="286" customFormat="1" customHeight="1"/>
    <row r="126" s="286" customFormat="1" customHeight="1"/>
    <row r="127" s="286" customFormat="1" customHeight="1"/>
    <row r="128" s="286" customFormat="1" customHeight="1"/>
    <row r="129" s="286" customFormat="1" customHeight="1"/>
    <row r="130" s="286" customFormat="1" customHeight="1"/>
    <row r="131" s="286" customFormat="1" customHeight="1"/>
    <row r="132" s="286" customFormat="1" customHeight="1"/>
    <row r="133" s="286" customFormat="1" customHeight="1"/>
    <row r="134" s="286" customFormat="1" customHeight="1"/>
    <row r="135" s="286" customFormat="1" customHeight="1"/>
    <row r="136" s="286" customFormat="1" customHeight="1"/>
    <row r="137" s="286" customFormat="1" customHeight="1"/>
    <row r="138" s="286" customFormat="1" customHeight="1"/>
    <row r="139" s="286" customFormat="1" customHeight="1"/>
    <row r="140" s="286" customFormat="1" customHeight="1"/>
    <row r="141" s="286" customFormat="1" customHeight="1"/>
    <row r="142" s="286" customFormat="1" customHeight="1"/>
    <row r="143" s="286" customFormat="1" customHeight="1"/>
    <row r="144" s="286" customFormat="1" customHeight="1"/>
    <row r="145" s="286" customFormat="1" customHeight="1"/>
    <row r="146" s="286" customFormat="1" customHeight="1"/>
    <row r="147" s="286" customFormat="1" customHeight="1"/>
    <row r="148" s="286" customFormat="1" customHeight="1"/>
    <row r="149" s="286" customFormat="1" customHeight="1"/>
    <row r="150" s="286" customFormat="1" customHeight="1"/>
    <row r="151" s="286" customFormat="1" customHeight="1"/>
    <row r="152" s="286" customFormat="1" customHeight="1"/>
    <row r="153" s="286" customFormat="1" customHeight="1"/>
    <row r="154" s="286" customFormat="1" customHeight="1"/>
    <row r="155" s="286" customFormat="1" customHeight="1"/>
    <row r="156" s="286" customFormat="1" customHeight="1"/>
    <row r="157" s="286" customFormat="1" customHeight="1"/>
    <row r="158" s="286" customFormat="1" customHeight="1"/>
    <row r="159" s="286" customFormat="1" customHeight="1"/>
    <row r="160" s="286" customFormat="1" customHeight="1"/>
    <row r="161" s="286" customFormat="1" customHeight="1"/>
    <row r="162" s="286" customFormat="1" customHeight="1"/>
    <row r="163" s="286" customFormat="1" customHeight="1"/>
    <row r="164" s="286" customFormat="1" customHeight="1"/>
    <row r="165" s="286" customFormat="1" customHeight="1"/>
    <row r="166" s="286" customFormat="1" customHeight="1"/>
    <row r="167" s="286" customFormat="1" customHeight="1"/>
    <row r="168" s="286" customFormat="1" customHeight="1"/>
    <row r="169" s="286" customFormat="1" customHeight="1"/>
    <row r="170" s="286" customFormat="1" customHeight="1"/>
    <row r="171" s="286" customFormat="1" customHeight="1"/>
    <row r="172" s="286" customFormat="1" customHeight="1"/>
    <row r="173" s="286" customFormat="1" customHeight="1"/>
    <row r="174" s="286" customFormat="1" customHeight="1"/>
    <row r="175" s="286" customFormat="1" customHeight="1"/>
    <row r="176" s="286" customFormat="1" customHeight="1"/>
    <row r="177" s="286" customFormat="1" customHeight="1"/>
    <row r="178" s="286" customFormat="1" customHeight="1"/>
    <row r="179" s="286" customFormat="1" customHeight="1"/>
    <row r="180" s="286" customFormat="1" customHeight="1"/>
    <row r="181" s="286" customFormat="1" customHeight="1"/>
    <row r="182" s="286" customFormat="1" customHeight="1"/>
    <row r="183" s="286" customFormat="1" customHeight="1"/>
    <row r="184" s="286" customFormat="1" customHeight="1"/>
    <row r="185" s="286" customFormat="1" customHeight="1"/>
    <row r="186" s="286" customFormat="1" customHeight="1"/>
    <row r="187" s="286" customFormat="1" customHeight="1"/>
    <row r="188" s="286" customFormat="1" customHeight="1"/>
    <row r="189" s="286" customFormat="1" customHeight="1"/>
    <row r="190" s="286" customFormat="1" customHeight="1"/>
    <row r="191" s="286" customFormat="1" customHeight="1"/>
    <row r="192" s="286" customFormat="1" customHeight="1"/>
    <row r="193" s="286" customFormat="1" customHeight="1"/>
    <row r="194" s="286" customFormat="1" customHeight="1"/>
    <row r="195" s="286" customFormat="1" customHeight="1"/>
    <row r="196" s="286" customFormat="1" customHeight="1"/>
    <row r="197" s="286" customFormat="1" customHeight="1"/>
    <row r="198" s="286" customFormat="1" customHeight="1"/>
    <row r="199" s="286" customFormat="1" customHeight="1"/>
    <row r="200" s="286" customFormat="1" customHeight="1"/>
    <row r="201" s="286" customFormat="1" customHeight="1"/>
    <row r="202" s="286" customFormat="1" customHeight="1"/>
    <row r="203" s="286" customFormat="1" customHeight="1"/>
    <row r="204" s="286" customFormat="1" customHeight="1"/>
    <row r="205" s="286" customFormat="1" customHeight="1"/>
    <row r="206" s="286" customFormat="1" customHeight="1"/>
    <row r="207" s="286" customFormat="1" customHeight="1"/>
    <row r="208" s="286" customFormat="1" customHeight="1"/>
    <row r="209" s="286" customFormat="1" customHeight="1"/>
    <row r="210" s="286" customFormat="1" customHeight="1"/>
    <row r="211" s="286" customFormat="1" customHeight="1"/>
    <row r="212" s="286" customFormat="1" customHeight="1"/>
    <row r="213" s="286" customFormat="1" customHeight="1"/>
    <row r="214" s="286" customFormat="1" customHeight="1"/>
    <row r="215" s="286" customFormat="1" customHeight="1"/>
    <row r="216" s="286" customFormat="1" customHeight="1"/>
    <row r="217" s="286" customFormat="1" customHeight="1"/>
    <row r="218" s="286" customFormat="1" customHeight="1"/>
    <row r="219" s="286" customFormat="1" customHeight="1"/>
    <row r="220" s="286" customFormat="1" customHeight="1"/>
    <row r="221" s="286" customFormat="1" customHeight="1"/>
    <row r="222" s="286" customFormat="1" customHeight="1"/>
    <row r="223" s="286" customFormat="1" customHeight="1"/>
    <row r="224" s="286" customFormat="1" customHeight="1"/>
    <row r="225" s="286" customFormat="1" customHeight="1"/>
    <row r="226" s="286" customFormat="1" customHeight="1"/>
    <row r="227" s="286" customFormat="1" customHeight="1"/>
    <row r="228" s="286" customFormat="1" customHeight="1"/>
    <row r="229" s="286" customFormat="1" customHeight="1"/>
    <row r="230" s="286" customFormat="1" customHeight="1"/>
    <row r="231" s="286" customFormat="1" customHeight="1"/>
    <row r="232" s="286" customFormat="1" customHeight="1"/>
    <row r="233" s="286" customFormat="1" customHeight="1"/>
    <row r="234" s="286" customFormat="1" customHeight="1"/>
    <row r="235" s="286" customFormat="1" customHeight="1"/>
    <row r="236" s="286" customFormat="1" customHeight="1"/>
    <row r="237" s="286" customFormat="1" customHeight="1"/>
    <row r="238" s="286" customFormat="1" customHeight="1"/>
    <row r="239" s="286" customFormat="1" customHeight="1"/>
    <row r="240" s="286" customFormat="1" customHeight="1"/>
    <row r="241" s="286" customFormat="1" customHeight="1"/>
    <row r="242" s="286" customFormat="1" customHeight="1"/>
    <row r="243" s="286" customFormat="1" customHeight="1"/>
    <row r="244" s="286" customFormat="1" customHeight="1"/>
    <row r="245" s="286" customFormat="1" customHeight="1"/>
    <row r="246" s="286" customFormat="1" customHeight="1"/>
    <row r="247" s="286" customFormat="1" customHeight="1"/>
    <row r="248" s="286" customFormat="1" customHeight="1"/>
    <row r="249" s="286" customFormat="1" customHeight="1"/>
    <row r="250" s="286" customFormat="1" customHeight="1"/>
    <row r="251" s="286" customFormat="1" customHeight="1"/>
    <row r="252" s="286" customFormat="1" customHeight="1"/>
    <row r="253" s="286" customFormat="1" customHeight="1"/>
    <row r="254" s="286" customFormat="1" customHeight="1"/>
    <row r="255" s="286" customFormat="1" customHeight="1"/>
    <row r="256" s="286" customFormat="1" customHeight="1"/>
    <row r="257" s="286" customFormat="1" customHeight="1"/>
    <row r="258" s="286" customFormat="1" customHeight="1"/>
    <row r="259" s="286" customFormat="1" customHeight="1"/>
    <row r="260" s="286" customFormat="1" customHeight="1"/>
    <row r="261" s="286" customFormat="1" customHeight="1"/>
    <row r="262" s="286" customFormat="1" customHeight="1"/>
    <row r="263" s="286" customFormat="1" customHeight="1"/>
    <row r="264" s="286" customFormat="1" customHeight="1"/>
    <row r="265" s="286" customFormat="1" customHeight="1"/>
    <row r="266" s="286" customFormat="1" customHeight="1"/>
    <row r="267" s="286" customFormat="1" customHeight="1"/>
    <row r="268" s="286" customFormat="1" customHeight="1"/>
    <row r="269" s="286" customFormat="1" customHeight="1"/>
    <row r="270" s="286" customFormat="1" customHeight="1"/>
    <row r="271" s="286" customFormat="1" customHeight="1"/>
    <row r="272" s="286" customFormat="1" customHeight="1"/>
    <row r="273" s="286" customFormat="1" customHeight="1"/>
    <row r="274" s="286" customFormat="1" customHeight="1"/>
    <row r="275" s="286" customFormat="1" customHeight="1"/>
    <row r="276" s="286" customFormat="1" customHeight="1"/>
    <row r="277" s="286" customFormat="1" customHeight="1"/>
    <row r="278" s="286" customFormat="1" customHeight="1"/>
    <row r="279" s="286" customFormat="1" customHeight="1"/>
    <row r="280" s="286" customFormat="1" customHeight="1"/>
    <row r="281" s="286" customFormat="1" customHeight="1"/>
    <row r="282" s="286" customFormat="1" customHeight="1"/>
    <row r="283" s="286" customFormat="1" customHeight="1"/>
    <row r="284" s="286" customFormat="1" customHeight="1"/>
    <row r="285" s="286" customFormat="1" customHeight="1"/>
    <row r="286" s="286" customFormat="1" customHeight="1"/>
    <row r="287" s="286" customFormat="1" customHeight="1"/>
    <row r="288" s="286" customFormat="1" customHeight="1"/>
    <row r="289" s="286" customFormat="1" customHeight="1"/>
    <row r="290" s="286" customFormat="1" customHeight="1"/>
    <row r="291" s="286" customFormat="1" customHeight="1"/>
    <row r="292" s="286" customFormat="1" customHeight="1"/>
    <row r="293" s="286" customFormat="1" customHeight="1"/>
    <row r="294" s="286" customFormat="1" customHeight="1"/>
    <row r="295" s="286" customFormat="1" customHeight="1"/>
    <row r="296" s="286" customFormat="1" customHeight="1"/>
    <row r="297" s="286" customFormat="1" customHeight="1"/>
    <row r="298" s="286" customFormat="1" customHeight="1"/>
    <row r="299" s="286" customFormat="1" customHeight="1"/>
    <row r="300" s="286" customFormat="1" customHeight="1"/>
    <row r="301" s="286" customFormat="1" customHeight="1"/>
    <row r="302" s="286" customFormat="1" customHeight="1"/>
    <row r="303" s="286" customFormat="1" customHeight="1"/>
    <row r="304" s="286" customFormat="1" customHeight="1"/>
    <row r="305" s="286" customFormat="1" customHeight="1"/>
    <row r="306" s="286" customFormat="1" customHeight="1"/>
    <row r="307" s="286" customFormat="1" customHeight="1"/>
    <row r="308" s="286" customFormat="1" customHeight="1"/>
    <row r="309" s="286" customFormat="1" customHeight="1"/>
    <row r="310" s="286" customFormat="1" customHeight="1"/>
    <row r="311" s="286" customFormat="1" customHeight="1"/>
    <row r="312" s="286" customFormat="1" customHeight="1"/>
    <row r="313" s="286" customFormat="1" customHeight="1"/>
    <row r="314" s="286" customFormat="1" customHeight="1"/>
    <row r="315" s="286" customFormat="1" customHeight="1"/>
    <row r="316" s="286" customFormat="1" customHeight="1"/>
    <row r="317" s="286" customFormat="1" customHeight="1"/>
    <row r="318" s="286" customFormat="1" customHeight="1"/>
    <row r="319" s="286" customFormat="1" customHeight="1"/>
    <row r="320" s="286" customFormat="1" customHeight="1"/>
    <row r="321" s="286" customFormat="1" customHeight="1"/>
    <row r="322" s="286" customFormat="1" customHeight="1"/>
    <row r="323" s="286" customFormat="1" customHeight="1"/>
    <row r="324" s="286" customFormat="1" customHeight="1"/>
    <row r="325" s="286" customFormat="1" customHeight="1"/>
    <row r="326" s="286" customFormat="1" customHeight="1"/>
    <row r="327" s="286" customFormat="1" customHeight="1"/>
    <row r="328" s="286" customFormat="1" customHeight="1"/>
    <row r="329" s="286" customFormat="1" customHeight="1"/>
    <row r="330" s="286" customFormat="1" customHeight="1"/>
    <row r="331" s="286" customFormat="1" customHeight="1"/>
    <row r="332" s="286" customFormat="1" customHeight="1"/>
    <row r="333" s="286" customFormat="1" customHeight="1"/>
    <row r="334" s="286" customFormat="1" customHeight="1"/>
    <row r="335" s="286" customFormat="1" customHeight="1"/>
    <row r="336" s="286" customFormat="1" customHeight="1"/>
    <row r="337" s="286" customFormat="1" customHeight="1"/>
    <row r="338" s="286" customFormat="1" customHeight="1"/>
    <row r="339" s="286" customFormat="1" customHeight="1"/>
    <row r="340" s="286" customFormat="1" customHeight="1"/>
    <row r="341" s="286" customFormat="1" customHeight="1"/>
    <row r="342" s="286" customFormat="1" customHeight="1"/>
    <row r="343" s="286" customFormat="1" customHeight="1"/>
    <row r="344" s="286" customFormat="1" customHeight="1"/>
    <row r="345" s="286" customFormat="1" customHeight="1"/>
    <row r="346" s="286" customFormat="1" customHeight="1"/>
    <row r="347" s="286" customFormat="1" customHeight="1"/>
    <row r="348" s="286" customFormat="1" customHeight="1"/>
    <row r="349" s="286" customFormat="1" customHeight="1"/>
    <row r="350" s="286" customFormat="1" customHeight="1"/>
    <row r="351" s="286" customFormat="1" customHeight="1"/>
    <row r="352" s="286" customFormat="1" customHeight="1"/>
    <row r="353" s="286" customFormat="1" customHeight="1"/>
    <row r="354" s="286" customFormat="1" customHeight="1"/>
    <row r="355" s="286" customFormat="1" customHeight="1"/>
    <row r="356" s="286" customFormat="1" customHeight="1"/>
    <row r="357" s="286" customFormat="1" customHeight="1"/>
    <row r="358" s="286" customFormat="1" customHeight="1"/>
    <row r="359" s="286" customFormat="1" customHeight="1"/>
    <row r="360" s="286" customFormat="1" customHeight="1"/>
    <row r="361" s="286" customFormat="1" customHeight="1"/>
    <row r="362" s="286" customFormat="1" customHeight="1"/>
    <row r="363" s="286" customFormat="1" customHeight="1"/>
    <row r="364" s="286" customFormat="1" customHeight="1"/>
    <row r="365" s="286" customFormat="1" customHeight="1"/>
    <row r="366" s="286" customFormat="1" customHeight="1"/>
    <row r="367" s="286" customFormat="1" customHeight="1"/>
    <row r="368" s="286" customFormat="1" customHeight="1"/>
    <row r="369" s="286" customFormat="1" customHeight="1"/>
    <row r="370" s="286" customFormat="1" customHeight="1"/>
    <row r="371" s="286" customFormat="1" customHeight="1"/>
    <row r="372" s="286" customFormat="1" customHeight="1"/>
    <row r="373" s="286" customFormat="1" customHeight="1"/>
    <row r="374" s="286" customFormat="1" customHeight="1"/>
    <row r="375" s="286" customFormat="1" customHeight="1"/>
    <row r="376" s="286" customFormat="1" customHeight="1"/>
    <row r="377" s="286" customFormat="1" customHeight="1"/>
    <row r="378" s="286" customFormat="1" customHeight="1"/>
    <row r="379" s="286" customFormat="1" customHeight="1"/>
    <row r="380" s="286" customFormat="1" customHeight="1"/>
    <row r="381" s="286" customFormat="1" customHeight="1"/>
    <row r="382" s="286" customFormat="1" customHeight="1"/>
    <row r="383" s="286" customFormat="1" customHeight="1"/>
    <row r="384" s="286" customFormat="1" customHeight="1"/>
    <row r="385" s="286" customFormat="1" customHeight="1"/>
    <row r="386" s="286" customFormat="1" customHeight="1"/>
    <row r="387" s="286" customFormat="1" customHeight="1"/>
    <row r="388" s="286" customFormat="1" customHeight="1"/>
    <row r="389" s="286" customFormat="1" customHeight="1"/>
    <row r="390" s="286" customFormat="1" customHeight="1"/>
    <row r="391" s="286" customFormat="1" customHeight="1"/>
    <row r="392" s="286" customFormat="1" customHeight="1"/>
    <row r="393" s="286" customFormat="1" customHeight="1"/>
    <row r="394" s="286" customFormat="1" customHeight="1"/>
    <row r="395" s="286" customFormat="1" customHeight="1"/>
    <row r="396" s="286" customFormat="1" customHeight="1"/>
    <row r="397" s="286" customFormat="1" customHeight="1"/>
    <row r="398" s="286" customFormat="1" customHeight="1"/>
    <row r="399" s="286" customFormat="1" customHeight="1"/>
    <row r="400" s="286" customFormat="1" customHeight="1"/>
    <row r="401" s="286" customFormat="1" customHeight="1"/>
    <row r="402" s="286" customFormat="1" customHeight="1"/>
    <row r="403" s="286" customFormat="1" customHeight="1"/>
    <row r="404" s="286" customFormat="1" customHeight="1"/>
    <row r="405" s="286" customFormat="1" customHeight="1"/>
    <row r="406" s="286" customFormat="1" customHeight="1"/>
    <row r="407" s="286" customFormat="1" customHeight="1"/>
    <row r="408" s="286" customFormat="1" customHeight="1"/>
    <row r="409" s="286" customFormat="1" customHeight="1"/>
    <row r="410" s="286" customFormat="1" customHeight="1"/>
    <row r="411" s="286" customFormat="1" customHeight="1"/>
    <row r="412" s="286" customFormat="1" customHeight="1"/>
    <row r="413" s="286" customFormat="1" customHeight="1"/>
    <row r="414" s="286" customFormat="1" customHeight="1"/>
    <row r="415" s="286" customFormat="1" customHeight="1"/>
    <row r="416" s="286" customFormat="1" customHeight="1"/>
    <row r="417" s="286" customFormat="1" customHeight="1"/>
    <row r="418" s="286" customFormat="1" customHeight="1"/>
    <row r="419" s="286" customFormat="1" customHeight="1"/>
    <row r="420" s="286" customFormat="1" customHeight="1"/>
    <row r="421" s="286" customFormat="1" customHeight="1"/>
    <row r="422" s="286" customFormat="1" customHeight="1"/>
    <row r="423" s="286" customFormat="1" customHeight="1"/>
    <row r="424" s="286" customFormat="1" customHeight="1"/>
    <row r="425" s="286" customFormat="1" customHeight="1"/>
    <row r="426" s="286" customFormat="1" customHeight="1"/>
    <row r="427" s="286" customFormat="1" customHeight="1"/>
    <row r="428" s="286" customFormat="1" customHeight="1"/>
    <row r="429" s="286" customFormat="1" customHeight="1"/>
    <row r="430" s="286" customFormat="1" customHeight="1"/>
    <row r="431" s="286" customFormat="1" customHeight="1"/>
    <row r="432" s="286" customFormat="1" customHeight="1"/>
    <row r="433" s="286" customFormat="1" customHeight="1"/>
    <row r="434" s="286" customFormat="1" customHeight="1"/>
    <row r="435" s="286" customFormat="1" customHeight="1"/>
    <row r="436" s="286" customFormat="1" customHeight="1"/>
    <row r="437" s="286" customFormat="1" customHeight="1"/>
    <row r="438" s="286" customFormat="1" customHeight="1"/>
    <row r="439" s="286" customFormat="1" customHeight="1"/>
    <row r="440" s="286" customFormat="1" customHeight="1"/>
    <row r="441" s="286" customFormat="1" customHeight="1"/>
    <row r="442" s="286" customFormat="1" customHeight="1"/>
    <row r="443" s="286" customFormat="1" customHeight="1"/>
    <row r="444" s="286" customFormat="1" customHeight="1"/>
    <row r="445" s="286" customFormat="1" customHeight="1"/>
    <row r="446" s="286" customFormat="1" customHeight="1"/>
    <row r="447" s="286" customFormat="1" customHeight="1"/>
    <row r="448" s="286" customFormat="1" customHeight="1"/>
    <row r="449" s="286" customFormat="1" customHeight="1"/>
    <row r="450" s="286" customFormat="1" customHeight="1"/>
    <row r="451" s="286" customFormat="1" customHeight="1"/>
    <row r="452" s="286" customFormat="1" customHeight="1"/>
    <row r="453" s="286" customFormat="1" customHeight="1"/>
    <row r="454" s="286" customFormat="1" customHeight="1"/>
    <row r="455" s="286" customFormat="1" customHeight="1"/>
    <row r="456" s="286" customFormat="1" customHeight="1"/>
    <row r="457" s="286" customFormat="1" customHeight="1"/>
    <row r="458" s="286" customFormat="1" customHeight="1"/>
    <row r="459" s="286" customFormat="1" customHeight="1"/>
    <row r="460" s="286" customFormat="1" customHeight="1"/>
    <row r="461" s="286" customFormat="1" customHeight="1"/>
    <row r="462" s="286" customFormat="1" customHeight="1"/>
    <row r="463" s="286" customFormat="1" customHeight="1"/>
    <row r="464" s="286" customFormat="1" customHeight="1"/>
    <row r="465" s="286" customFormat="1" customHeight="1"/>
    <row r="466" s="286" customFormat="1" customHeight="1"/>
    <row r="467" s="286" customFormat="1" customHeight="1"/>
    <row r="468" s="286" customFormat="1" customHeight="1"/>
    <row r="469" s="286" customFormat="1" customHeight="1"/>
    <row r="470" s="286" customFormat="1" customHeight="1"/>
    <row r="471" s="286" customFormat="1" customHeight="1"/>
    <row r="472" s="286" customFormat="1" customHeight="1"/>
    <row r="473" s="286" customFormat="1" customHeight="1"/>
    <row r="474" s="286" customFormat="1" customHeight="1"/>
    <row r="475" s="286" customFormat="1" customHeight="1"/>
    <row r="476" s="286" customFormat="1" customHeight="1"/>
    <row r="477" s="286" customFormat="1" customHeight="1"/>
    <row r="478" s="286" customFormat="1" customHeight="1"/>
    <row r="479" s="286" customFormat="1" customHeight="1"/>
    <row r="480" s="286" customFormat="1" customHeight="1"/>
    <row r="481" s="286" customFormat="1" customHeight="1"/>
    <row r="482" s="286" customFormat="1" customHeight="1"/>
    <row r="483" s="286" customFormat="1" customHeight="1"/>
    <row r="484" s="286" customFormat="1" customHeight="1"/>
    <row r="485" s="286" customFormat="1" customHeight="1"/>
    <row r="486" s="286" customFormat="1" customHeight="1"/>
    <row r="487" s="286" customFormat="1" customHeight="1"/>
    <row r="488" s="286" customFormat="1" customHeight="1"/>
    <row r="489" s="286" customFormat="1" customHeight="1"/>
    <row r="490" s="286" customFormat="1" customHeight="1"/>
    <row r="491" s="286" customFormat="1" customHeight="1"/>
    <row r="492" s="286" customFormat="1" customHeight="1"/>
    <row r="493" s="286" customFormat="1" customHeight="1"/>
    <row r="494" s="286" customFormat="1" customHeight="1"/>
    <row r="495" s="286" customFormat="1" customHeight="1"/>
    <row r="496" s="286" customFormat="1" customHeight="1"/>
    <row r="497" s="286" customFormat="1" customHeight="1"/>
    <row r="498" s="286" customFormat="1" customHeight="1"/>
    <row r="499" s="286" customFormat="1" customHeight="1"/>
    <row r="500" s="286" customFormat="1" customHeight="1"/>
    <row r="501" s="286" customFormat="1" customHeight="1"/>
    <row r="502" s="286" customFormat="1" customHeight="1"/>
    <row r="503" s="286" customFormat="1" customHeight="1"/>
    <row r="504" s="286" customFormat="1" customHeight="1"/>
    <row r="505" s="286" customFormat="1" customHeight="1"/>
    <row r="506" s="286" customFormat="1" customHeight="1"/>
    <row r="507" s="286" customFormat="1" customHeight="1"/>
    <row r="508" s="286" customFormat="1" customHeight="1"/>
    <row r="509" s="286" customFormat="1" customHeight="1"/>
    <row r="510" s="286" customFormat="1" customHeight="1"/>
    <row r="511" s="286" customFormat="1" customHeight="1"/>
    <row r="512" s="286" customFormat="1" customHeight="1"/>
    <row r="513" s="286" customFormat="1" customHeight="1"/>
    <row r="514" s="286" customFormat="1" customHeight="1"/>
    <row r="515" s="286" customFormat="1" customHeight="1"/>
    <row r="516" s="286" customFormat="1" customHeight="1"/>
    <row r="517" s="286" customFormat="1" customHeight="1"/>
    <row r="518" s="286" customFormat="1" customHeight="1"/>
    <row r="519" s="286" customFormat="1" customHeight="1"/>
    <row r="520" s="286" customFormat="1" customHeight="1"/>
    <row r="521" s="286" customFormat="1" customHeight="1"/>
    <row r="522" s="286" customFormat="1" customHeight="1"/>
    <row r="523" s="286" customFormat="1" customHeight="1"/>
    <row r="524" s="286" customFormat="1" customHeight="1"/>
    <row r="525" s="286" customFormat="1" customHeight="1"/>
    <row r="526" s="286" customFormat="1" customHeight="1"/>
    <row r="527" s="286" customFormat="1" customHeight="1"/>
    <row r="528" s="286" customFormat="1" customHeight="1"/>
    <row r="529" s="286" customFormat="1" customHeight="1"/>
    <row r="530" s="286" customFormat="1" customHeight="1"/>
    <row r="531" s="286" customFormat="1" customHeight="1"/>
    <row r="532" s="286" customFormat="1" customHeight="1"/>
    <row r="533" s="286" customFormat="1" customHeight="1"/>
    <row r="534" s="286" customFormat="1" customHeight="1"/>
    <row r="535" s="286" customFormat="1" customHeight="1"/>
    <row r="536" s="286" customFormat="1" customHeight="1"/>
    <row r="537" s="286" customFormat="1" customHeight="1"/>
    <row r="538" s="286" customFormat="1" customHeight="1"/>
    <row r="539" s="286" customFormat="1" customHeight="1"/>
    <row r="540" s="286" customFormat="1" customHeight="1"/>
    <row r="541" s="286" customFormat="1" customHeight="1"/>
    <row r="542" s="286" customFormat="1" customHeight="1"/>
    <row r="543" s="286" customFormat="1" customHeight="1"/>
    <row r="544" s="286" customFormat="1" customHeight="1"/>
    <row r="545" s="286" customFormat="1" customHeight="1"/>
    <row r="546" s="286" customFormat="1" customHeight="1"/>
    <row r="547" s="286" customFormat="1" customHeight="1"/>
    <row r="548" s="286" customFormat="1" customHeight="1"/>
    <row r="549" s="286" customFormat="1" customHeight="1"/>
    <row r="550" s="286" customFormat="1" customHeight="1"/>
    <row r="551" s="286" customFormat="1" customHeight="1"/>
    <row r="552" s="286" customFormat="1" customHeight="1"/>
    <row r="553" s="286" customFormat="1" customHeight="1"/>
    <row r="554" s="286" customFormat="1" customHeight="1"/>
    <row r="555" s="286" customFormat="1" customHeight="1"/>
    <row r="556" s="286" customFormat="1" customHeight="1"/>
    <row r="557" s="286" customFormat="1" customHeight="1"/>
    <row r="558" s="286" customFormat="1" customHeight="1"/>
    <row r="559" s="286" customFormat="1" customHeight="1"/>
    <row r="560" s="286" customFormat="1" customHeight="1"/>
    <row r="561" s="286" customFormat="1" customHeight="1"/>
    <row r="562" s="286" customFormat="1" customHeight="1"/>
    <row r="563" s="286" customFormat="1" customHeight="1"/>
    <row r="564" s="286" customFormat="1" customHeight="1"/>
    <row r="565" s="286" customFormat="1" customHeight="1"/>
    <row r="566" s="286" customFormat="1" customHeight="1"/>
    <row r="567" s="286" customFormat="1" customHeight="1"/>
    <row r="568" s="286" customFormat="1" customHeight="1"/>
    <row r="569" s="286" customFormat="1" customHeight="1"/>
    <row r="570" s="286" customFormat="1" customHeight="1"/>
    <row r="571" s="286" customFormat="1" customHeight="1"/>
    <row r="572" s="286" customFormat="1" customHeight="1"/>
    <row r="573" s="286" customFormat="1" customHeight="1"/>
    <row r="574" s="286" customFormat="1" customHeight="1"/>
    <row r="575" s="286" customFormat="1" customHeight="1"/>
    <row r="576" s="286" customFormat="1" customHeight="1"/>
    <row r="577" s="286" customFormat="1" customHeight="1"/>
    <row r="578" s="286" customFormat="1" customHeight="1"/>
    <row r="579" s="286" customFormat="1" customHeight="1"/>
    <row r="580" s="286" customFormat="1" customHeight="1"/>
    <row r="581" s="286" customFormat="1" customHeight="1"/>
    <row r="582" s="286" customFormat="1" customHeight="1"/>
    <row r="583" s="286" customFormat="1" customHeight="1"/>
    <row r="584" s="286" customFormat="1" customHeight="1"/>
    <row r="585" s="286" customFormat="1" customHeight="1"/>
    <row r="586" s="286" customFormat="1" customHeight="1"/>
    <row r="587" s="286" customFormat="1" customHeight="1"/>
    <row r="588" s="286" customFormat="1" customHeight="1"/>
    <row r="589" s="286" customFormat="1" customHeight="1"/>
    <row r="590" s="286" customFormat="1" customHeight="1"/>
    <row r="591" s="286" customFormat="1" customHeight="1"/>
    <row r="592" s="286" customFormat="1" customHeight="1"/>
    <row r="593" s="286" customFormat="1" customHeight="1"/>
    <row r="594" s="286" customFormat="1" customHeight="1"/>
    <row r="595" s="286" customFormat="1" customHeight="1"/>
    <row r="596" s="286" customFormat="1" customHeight="1"/>
    <row r="597" s="286" customFormat="1" customHeight="1"/>
    <row r="598" s="286" customFormat="1" customHeight="1"/>
    <row r="599" s="286" customFormat="1" customHeight="1"/>
    <row r="600" s="286" customFormat="1" customHeight="1"/>
    <row r="601" s="286" customFormat="1" customHeight="1"/>
    <row r="602" s="286" customFormat="1" customHeight="1"/>
    <row r="603" s="286" customFormat="1" customHeight="1"/>
    <row r="604" s="286" customFormat="1" customHeight="1"/>
    <row r="605" s="286" customFormat="1" customHeight="1"/>
    <row r="606" s="286" customFormat="1" customHeight="1"/>
    <row r="607" s="286" customFormat="1" customHeight="1"/>
    <row r="608" s="286" customFormat="1" customHeight="1"/>
    <row r="609" s="286" customFormat="1" customHeight="1"/>
    <row r="610" s="286" customFormat="1" customHeight="1"/>
    <row r="611" s="286" customFormat="1" customHeight="1"/>
    <row r="612" s="286" customFormat="1" customHeight="1"/>
    <row r="613" s="286" customFormat="1" customHeight="1"/>
    <row r="614" s="286" customFormat="1" customHeight="1"/>
    <row r="615" s="286" customFormat="1" customHeight="1"/>
    <row r="616" s="286" customFormat="1" customHeight="1"/>
    <row r="617" s="286" customFormat="1" customHeight="1"/>
    <row r="618" s="286" customFormat="1" customHeight="1"/>
    <row r="619" s="286" customFormat="1" customHeight="1"/>
    <row r="620" s="286" customFormat="1" customHeight="1"/>
    <row r="621" s="286" customFormat="1" customHeight="1"/>
    <row r="622" s="286" customFormat="1" customHeight="1"/>
    <row r="623" s="286" customFormat="1" customHeight="1"/>
    <row r="624" s="286" customFormat="1" customHeight="1"/>
    <row r="625" s="286" customFormat="1" customHeight="1"/>
    <row r="626" s="286" customFormat="1" customHeight="1"/>
    <row r="627" s="286" customFormat="1" customHeight="1"/>
    <row r="628" s="286" customFormat="1" customHeight="1"/>
    <row r="629" s="286" customFormat="1" customHeight="1"/>
    <row r="630" s="286" customFormat="1" customHeight="1"/>
    <row r="631" s="286" customFormat="1" customHeight="1"/>
    <row r="632" s="286" customFormat="1" customHeight="1"/>
    <row r="633" s="286" customFormat="1" customHeight="1"/>
    <row r="634" s="286" customFormat="1" customHeight="1"/>
    <row r="635" s="286" customFormat="1" customHeight="1"/>
    <row r="636" s="286" customFormat="1" customHeight="1"/>
    <row r="637" s="286" customFormat="1" customHeight="1"/>
    <row r="638" s="286" customFormat="1" customHeight="1"/>
    <row r="639" s="286" customFormat="1" customHeight="1"/>
    <row r="640" s="286" customFormat="1" customHeight="1"/>
    <row r="641" s="286" customFormat="1" customHeight="1"/>
    <row r="642" s="286" customFormat="1" customHeight="1"/>
    <row r="643" s="286" customFormat="1" customHeight="1"/>
    <row r="644" s="286" customFormat="1" customHeight="1"/>
    <row r="645" s="286" customFormat="1" customHeight="1"/>
    <row r="646" s="286" customFormat="1" customHeight="1"/>
    <row r="647" s="286" customFormat="1" customHeight="1"/>
    <row r="648" s="286" customFormat="1" customHeight="1"/>
    <row r="649" s="286" customFormat="1" customHeight="1"/>
    <row r="650" s="286" customFormat="1" customHeight="1"/>
    <row r="651" s="286" customFormat="1" customHeight="1"/>
    <row r="652" s="286" customFormat="1" customHeight="1"/>
    <row r="653" s="286" customFormat="1" customHeight="1"/>
    <row r="654" s="286" customFormat="1" customHeight="1"/>
    <row r="655" s="286" customFormat="1" customHeight="1"/>
    <row r="656" s="286" customFormat="1" customHeight="1"/>
    <row r="657" s="286" customFormat="1" customHeight="1"/>
    <row r="658" s="286" customFormat="1" customHeight="1"/>
    <row r="659" s="286" customFormat="1" customHeight="1"/>
    <row r="660" s="286" customFormat="1" customHeight="1"/>
    <row r="661" s="286" customFormat="1" customHeight="1"/>
    <row r="662" s="286" customFormat="1" customHeight="1"/>
    <row r="663" s="286" customFormat="1" customHeight="1"/>
    <row r="664" s="286" customFormat="1" customHeight="1"/>
    <row r="665" s="286" customFormat="1" customHeight="1"/>
    <row r="666" s="286" customFormat="1" customHeight="1"/>
    <row r="667" s="286" customFormat="1" customHeight="1"/>
    <row r="668" s="286" customFormat="1" customHeight="1"/>
    <row r="669" s="286" customFormat="1" customHeight="1"/>
    <row r="670" s="286" customFormat="1" customHeight="1"/>
    <row r="671" s="286" customFormat="1" customHeight="1"/>
    <row r="672" s="286" customFormat="1" customHeight="1"/>
    <row r="673" s="286" customFormat="1" customHeight="1"/>
    <row r="674" s="286" customFormat="1" customHeight="1"/>
    <row r="675" s="286" customFormat="1" customHeight="1"/>
    <row r="676" s="286" customFormat="1" customHeight="1"/>
    <row r="677" s="286" customFormat="1" customHeight="1"/>
    <row r="678" s="286" customFormat="1" customHeight="1"/>
    <row r="679" s="286" customFormat="1" customHeight="1"/>
    <row r="680" s="286" customFormat="1" customHeight="1"/>
    <row r="681" s="286" customFormat="1" customHeight="1"/>
    <row r="682" s="286" customFormat="1" customHeight="1"/>
    <row r="683" s="286" customFormat="1" customHeight="1"/>
    <row r="684" s="286" customFormat="1" customHeight="1"/>
    <row r="685" s="286" customFormat="1" customHeight="1"/>
    <row r="686" s="286" customFormat="1" customHeight="1"/>
    <row r="687" s="286" customFormat="1" customHeight="1"/>
    <row r="688" s="286" customFormat="1" customHeight="1"/>
    <row r="689" s="286" customFormat="1" customHeight="1"/>
    <row r="690" s="286" customFormat="1" customHeight="1"/>
    <row r="691" s="286" customFormat="1" customHeight="1"/>
    <row r="692" s="286" customFormat="1" customHeight="1"/>
    <row r="693" s="286" customFormat="1" customHeight="1"/>
    <row r="694" s="286" customFormat="1" customHeight="1"/>
    <row r="695" s="286" customFormat="1" customHeight="1"/>
    <row r="696" s="286" customFormat="1" customHeight="1"/>
    <row r="697" s="286" customFormat="1" customHeight="1"/>
    <row r="698" s="286" customFormat="1" customHeight="1"/>
    <row r="699" s="286" customFormat="1" customHeight="1"/>
    <row r="700" s="286" customFormat="1" customHeight="1"/>
    <row r="701" s="286" customFormat="1" customHeight="1"/>
    <row r="702" s="286" customFormat="1" customHeight="1"/>
    <row r="703" s="286" customFormat="1" customHeight="1"/>
    <row r="704" s="286" customFormat="1" customHeight="1"/>
    <row r="705" s="286" customFormat="1" customHeight="1"/>
    <row r="706" s="286" customFormat="1" customHeight="1"/>
    <row r="707" s="286" customFormat="1" customHeight="1"/>
    <row r="708" s="286" customFormat="1" customHeight="1"/>
    <row r="709" s="286" customFormat="1" customHeight="1"/>
    <row r="710" s="286" customFormat="1" customHeight="1"/>
    <row r="711" s="286" customFormat="1" customHeight="1"/>
    <row r="712" s="286" customFormat="1" customHeight="1"/>
    <row r="713" s="286" customFormat="1" customHeight="1"/>
    <row r="714" s="286" customFormat="1" customHeight="1"/>
    <row r="715" s="286" customFormat="1" customHeight="1"/>
    <row r="716" s="286" customFormat="1" customHeight="1"/>
    <row r="717" s="286" customFormat="1" customHeight="1"/>
    <row r="718" s="286" customFormat="1" customHeight="1"/>
    <row r="719" s="286" customFormat="1" customHeight="1"/>
    <row r="720" s="286" customFormat="1" customHeight="1"/>
    <row r="721" s="286" customFormat="1" customHeight="1"/>
    <row r="722" s="286" customFormat="1" customHeight="1"/>
    <row r="723" s="286" customFormat="1" customHeight="1"/>
    <row r="724" s="286" customFormat="1" customHeight="1"/>
    <row r="725" s="286" customFormat="1" customHeight="1"/>
    <row r="726" s="286" customFormat="1" customHeight="1"/>
    <row r="727" s="286" customFormat="1" customHeight="1"/>
    <row r="728" s="286" customFormat="1" customHeight="1"/>
    <row r="729" s="286" customFormat="1" customHeight="1"/>
    <row r="730" s="286" customFormat="1" customHeight="1"/>
    <row r="731" s="286" customFormat="1" customHeight="1"/>
    <row r="732" s="286" customFormat="1" customHeight="1"/>
    <row r="733" s="286" customFormat="1" customHeight="1"/>
    <row r="734" s="286" customFormat="1" customHeight="1"/>
    <row r="735" s="286" customFormat="1" customHeight="1"/>
    <row r="736" s="286" customFormat="1" customHeight="1"/>
    <row r="737" s="286" customFormat="1" customHeight="1"/>
    <row r="738" s="286" customFormat="1" customHeight="1"/>
    <row r="739" s="286" customFormat="1" customHeight="1"/>
    <row r="740" s="286" customFormat="1" customHeight="1"/>
    <row r="741" s="286" customFormat="1" customHeight="1"/>
    <row r="742" s="286" customFormat="1" customHeight="1"/>
    <row r="743" s="286" customFormat="1" customHeight="1"/>
    <row r="744" s="286" customFormat="1" customHeight="1"/>
    <row r="745" s="286" customFormat="1" customHeight="1"/>
    <row r="746" s="286" customFormat="1" customHeight="1"/>
    <row r="747" s="286" customFormat="1" customHeight="1"/>
    <row r="748" s="286" customFormat="1" customHeight="1"/>
    <row r="749" s="286" customFormat="1" customHeight="1"/>
    <row r="750" s="286" customFormat="1" customHeight="1"/>
    <row r="751" s="286" customFormat="1" customHeight="1"/>
    <row r="752" s="286" customFormat="1" customHeight="1"/>
    <row r="753" s="286" customFormat="1" customHeight="1"/>
    <row r="754" s="286" customFormat="1" customHeight="1"/>
    <row r="755" s="286" customFormat="1" customHeight="1"/>
    <row r="756" s="286" customFormat="1" customHeight="1"/>
    <row r="757" s="286" customFormat="1" customHeight="1"/>
    <row r="758" s="286" customFormat="1" customHeight="1"/>
    <row r="759" s="286" customFormat="1" customHeight="1"/>
    <row r="760" s="286" customFormat="1" customHeight="1"/>
    <row r="761" s="286" customFormat="1" customHeight="1"/>
    <row r="762" s="286" customFormat="1" customHeight="1"/>
    <row r="763" s="286" customFormat="1" customHeight="1"/>
    <row r="764" s="286" customFormat="1" customHeight="1"/>
    <row r="765" s="286" customFormat="1" customHeight="1"/>
    <row r="766" s="286" customFormat="1" customHeight="1"/>
    <row r="767" s="286" customFormat="1" customHeight="1"/>
    <row r="768" s="286" customFormat="1" customHeight="1"/>
    <row r="769" s="286" customFormat="1" customHeight="1"/>
    <row r="770" s="286" customFormat="1" customHeight="1"/>
    <row r="771" s="286" customFormat="1" customHeight="1"/>
    <row r="772" s="286" customFormat="1" customHeight="1"/>
    <row r="773" s="286" customFormat="1" customHeight="1"/>
    <row r="774" s="286" customFormat="1" customHeight="1"/>
    <row r="775" s="286" customFormat="1" customHeight="1"/>
    <row r="776" s="286" customFormat="1" customHeight="1"/>
    <row r="777" s="286" customFormat="1" customHeight="1"/>
    <row r="778" s="286" customFormat="1" customHeight="1"/>
    <row r="779" s="286" customFormat="1" customHeight="1"/>
    <row r="780" s="286" customFormat="1" customHeight="1"/>
    <row r="781" s="286" customFormat="1" customHeight="1"/>
    <row r="782" s="286" customFormat="1" customHeight="1"/>
    <row r="783" s="286" customFormat="1" customHeight="1"/>
    <row r="784" s="286" customFormat="1" customHeight="1"/>
    <row r="785" s="286" customFormat="1" customHeight="1"/>
    <row r="786" s="286" customFormat="1" customHeight="1"/>
    <row r="787" s="286" customFormat="1" customHeight="1"/>
    <row r="788" s="286" customFormat="1" customHeight="1"/>
    <row r="789" s="286" customFormat="1" customHeight="1"/>
    <row r="790" s="286" customFormat="1" customHeight="1"/>
    <row r="791" s="286" customFormat="1" customHeight="1"/>
    <row r="792" s="286" customFormat="1" customHeight="1"/>
    <row r="793" s="286" customFormat="1" customHeight="1"/>
    <row r="794" s="286" customFormat="1" customHeight="1"/>
    <row r="795" s="286" customFormat="1" customHeight="1"/>
    <row r="796" s="286" customFormat="1" customHeight="1"/>
    <row r="797" s="286" customFormat="1" customHeight="1"/>
    <row r="798" s="286" customFormat="1" customHeight="1"/>
    <row r="799" s="286" customFormat="1" customHeight="1"/>
    <row r="800" s="286" customFormat="1" customHeight="1"/>
    <row r="801" s="286" customFormat="1" customHeight="1"/>
    <row r="802" s="286" customFormat="1" customHeight="1"/>
    <row r="803" s="286" customFormat="1" customHeight="1"/>
    <row r="804" s="286" customFormat="1" customHeight="1"/>
    <row r="805" s="286" customFormat="1" customHeight="1"/>
    <row r="806" s="286" customFormat="1" customHeight="1"/>
    <row r="807" s="286" customFormat="1" customHeight="1"/>
    <row r="808" s="286" customFormat="1" customHeight="1"/>
    <row r="809" s="286" customFormat="1" customHeight="1"/>
    <row r="810" s="286" customFormat="1" customHeight="1"/>
    <row r="811" s="286" customFormat="1" customHeight="1"/>
    <row r="812" s="286" customFormat="1" customHeight="1"/>
    <row r="813" s="286" customFormat="1" customHeight="1"/>
    <row r="814" s="286" customFormat="1" customHeight="1"/>
    <row r="815" s="286" customFormat="1" customHeight="1"/>
    <row r="816" s="286" customFormat="1" customHeight="1"/>
    <row r="817" s="286" customFormat="1" customHeight="1"/>
    <row r="818" s="286" customFormat="1" customHeight="1"/>
    <row r="819" s="286" customFormat="1" customHeight="1"/>
    <row r="820" s="286" customFormat="1" customHeight="1"/>
    <row r="821" s="286" customFormat="1" customHeight="1"/>
    <row r="822" s="286" customFormat="1" customHeight="1"/>
    <row r="823" s="286" customFormat="1" customHeight="1"/>
    <row r="824" s="286" customFormat="1" customHeight="1"/>
    <row r="825" s="286" customFormat="1" customHeight="1"/>
    <row r="826" s="286" customFormat="1" customHeight="1"/>
    <row r="827" s="286" customFormat="1" customHeight="1"/>
    <row r="828" s="286" customFormat="1" customHeight="1"/>
    <row r="829" s="286" customFormat="1" customHeight="1"/>
    <row r="830" s="286" customFormat="1" customHeight="1"/>
    <row r="831" s="286" customFormat="1" customHeight="1"/>
    <row r="832" s="286" customFormat="1" customHeight="1"/>
    <row r="833" s="286" customFormat="1" customHeight="1"/>
    <row r="834" s="286" customFormat="1" customHeight="1"/>
    <row r="835" s="286" customFormat="1" customHeight="1"/>
    <row r="836" s="286" customFormat="1" customHeight="1"/>
    <row r="837" s="286" customFormat="1" customHeight="1"/>
    <row r="838" s="286" customFormat="1" customHeight="1"/>
    <row r="839" s="286" customFormat="1" customHeight="1"/>
    <row r="840" s="286" customFormat="1" customHeight="1"/>
    <row r="841" s="286" customFormat="1" customHeight="1"/>
    <row r="842" s="286" customFormat="1" customHeight="1"/>
    <row r="843" s="286" customFormat="1" customHeight="1"/>
    <row r="844" s="286" customFormat="1" customHeight="1"/>
    <row r="845" s="286" customFormat="1" customHeight="1"/>
    <row r="846" s="286" customFormat="1" customHeight="1"/>
    <row r="847" s="286" customFormat="1" customHeight="1"/>
    <row r="848" s="286" customFormat="1" customHeight="1"/>
    <row r="849" s="286" customFormat="1" customHeight="1"/>
    <row r="850" s="286" customFormat="1" customHeight="1"/>
    <row r="851" s="286" customFormat="1" customHeight="1"/>
    <row r="852" s="286" customFormat="1" customHeight="1"/>
    <row r="853" s="286" customFormat="1" customHeight="1"/>
    <row r="854" s="286" customFormat="1" customHeight="1"/>
    <row r="855" s="286" customFormat="1" customHeight="1"/>
    <row r="856" s="286" customFormat="1" customHeight="1"/>
    <row r="857" s="286" customFormat="1" customHeight="1"/>
    <row r="858" s="286" customFormat="1" customHeight="1"/>
    <row r="859" s="286" customFormat="1" customHeight="1"/>
    <row r="860" s="286" customFormat="1" customHeight="1"/>
    <row r="861" s="286" customFormat="1" customHeight="1"/>
    <row r="862" s="286" customFormat="1" customHeight="1"/>
    <row r="863" s="286" customFormat="1" customHeight="1"/>
    <row r="864" s="286" customFormat="1" customHeight="1"/>
    <row r="865" s="286" customFormat="1" customHeight="1"/>
    <row r="866" s="286" customFormat="1" customHeight="1"/>
    <row r="867" s="286" customFormat="1" customHeight="1"/>
    <row r="868" s="286" customFormat="1" customHeight="1"/>
    <row r="869" s="286" customFormat="1" customHeight="1"/>
    <row r="870" s="286" customFormat="1" customHeight="1"/>
    <row r="871" s="286" customFormat="1" customHeight="1"/>
    <row r="872" s="286" customFormat="1" customHeight="1"/>
    <row r="873" s="286" customFormat="1" customHeight="1"/>
    <row r="874" s="286" customFormat="1" customHeight="1"/>
    <row r="875" s="286" customFormat="1" customHeight="1"/>
    <row r="876" s="286" customFormat="1" customHeight="1"/>
    <row r="877" s="286" customFormat="1" customHeight="1"/>
    <row r="878" s="286" customFormat="1" customHeight="1"/>
    <row r="879" s="286" customFormat="1" customHeight="1"/>
    <row r="880" s="286" customFormat="1" customHeight="1"/>
    <row r="881" s="286" customFormat="1" customHeight="1"/>
    <row r="882" s="286" customFormat="1" customHeight="1"/>
    <row r="883" s="286" customFormat="1" customHeight="1"/>
    <row r="884" s="286" customFormat="1" customHeight="1"/>
    <row r="885" s="286" customFormat="1" customHeight="1"/>
    <row r="886" s="286" customFormat="1" customHeight="1"/>
    <row r="887" s="286" customFormat="1" customHeight="1"/>
    <row r="888" s="286" customFormat="1" customHeight="1"/>
    <row r="889" s="286" customFormat="1" customHeight="1"/>
    <row r="890" s="286" customFormat="1" customHeight="1"/>
    <row r="891" s="286" customFormat="1" customHeight="1"/>
    <row r="892" s="286" customFormat="1" customHeight="1"/>
    <row r="893" s="286" customFormat="1" customHeight="1"/>
    <row r="894" s="286" customFormat="1" customHeight="1"/>
    <row r="895" s="286" customFormat="1" customHeight="1"/>
    <row r="896" s="286" customFormat="1" customHeight="1"/>
    <row r="897" s="286" customFormat="1" customHeight="1"/>
    <row r="898" s="286" customFormat="1" customHeight="1"/>
    <row r="899" s="286" customFormat="1" customHeight="1"/>
    <row r="900" s="286" customFormat="1" customHeight="1"/>
    <row r="901" s="286" customFormat="1" customHeight="1"/>
    <row r="902" s="286" customFormat="1" customHeight="1"/>
    <row r="903" s="286" customFormat="1" customHeight="1"/>
    <row r="904" s="286" customFormat="1" customHeight="1"/>
    <row r="905" s="286" customFormat="1" customHeight="1"/>
    <row r="906" s="286" customFormat="1" customHeight="1"/>
    <row r="907" s="286" customFormat="1" customHeight="1"/>
    <row r="908" s="286" customFormat="1" customHeight="1"/>
    <row r="909" s="286" customFormat="1" customHeight="1"/>
    <row r="910" s="286" customFormat="1" customHeight="1"/>
    <row r="911" s="286" customFormat="1" customHeight="1"/>
    <row r="912" s="286" customFormat="1" customHeight="1"/>
    <row r="913" s="286" customFormat="1" customHeight="1"/>
    <row r="914" s="286" customFormat="1" customHeight="1"/>
    <row r="915" s="286" customFormat="1" customHeight="1"/>
    <row r="916" s="286" customFormat="1" customHeight="1"/>
    <row r="917" s="286" customFormat="1" customHeight="1"/>
    <row r="918" s="286" customFormat="1" customHeight="1"/>
    <row r="919" s="286" customFormat="1" customHeight="1"/>
    <row r="920" s="286" customFormat="1" customHeight="1"/>
    <row r="921" s="286" customFormat="1" customHeight="1"/>
    <row r="922" s="286" customFormat="1" customHeight="1"/>
    <row r="923" s="286" customFormat="1" customHeight="1"/>
    <row r="924" s="286" customFormat="1" customHeight="1"/>
    <row r="925" s="286" customFormat="1" customHeight="1"/>
    <row r="926" s="286" customFormat="1" customHeight="1"/>
    <row r="927" s="286" customFormat="1" customHeight="1"/>
    <row r="928" s="286" customFormat="1" customHeight="1"/>
    <row r="929" s="286" customFormat="1" customHeight="1"/>
    <row r="930" s="286" customFormat="1" customHeight="1"/>
    <row r="931" s="286" customFormat="1" customHeight="1"/>
    <row r="932" s="286" customFormat="1" customHeight="1"/>
    <row r="933" s="286" customFormat="1" customHeight="1"/>
    <row r="934" s="286" customFormat="1" customHeight="1"/>
    <row r="935" s="286" customFormat="1" customHeight="1"/>
    <row r="936" s="286" customFormat="1" customHeight="1"/>
    <row r="937" s="286" customFormat="1" customHeight="1"/>
    <row r="938" s="286" customFormat="1" customHeight="1"/>
    <row r="939" s="286" customFormat="1" customHeight="1"/>
    <row r="940" s="286" customFormat="1" customHeight="1"/>
    <row r="941" s="286" customFormat="1" customHeight="1"/>
    <row r="942" s="286" customFormat="1" customHeight="1"/>
    <row r="943" s="286" customFormat="1" customHeight="1"/>
    <row r="944" s="286" customFormat="1" customHeight="1"/>
    <row r="945" s="286" customFormat="1" customHeight="1"/>
    <row r="946" s="286" customFormat="1" customHeight="1"/>
    <row r="947" s="286" customFormat="1" customHeight="1"/>
    <row r="948" s="286" customFormat="1" customHeight="1"/>
    <row r="949" s="286" customFormat="1" customHeight="1"/>
    <row r="950" s="286" customFormat="1" customHeight="1"/>
    <row r="951" s="286" customFormat="1" customHeight="1"/>
    <row r="952" s="286" customFormat="1" customHeight="1"/>
    <row r="953" s="286" customFormat="1" customHeight="1"/>
    <row r="954" s="286" customFormat="1" customHeight="1"/>
    <row r="955" s="286" customFormat="1" customHeight="1"/>
    <row r="956" s="286" customFormat="1" customHeight="1"/>
    <row r="957" s="286" customFormat="1" customHeight="1"/>
    <row r="958" s="286" customFormat="1" customHeight="1"/>
    <row r="959" s="286" customFormat="1" customHeight="1"/>
    <row r="960" s="286" customFormat="1" customHeight="1"/>
    <row r="961" s="286" customFormat="1" customHeight="1"/>
    <row r="962" s="286" customFormat="1" customHeight="1"/>
    <row r="963" s="286" customFormat="1" customHeight="1"/>
    <row r="964" s="286" customFormat="1" customHeight="1"/>
    <row r="965" s="286" customFormat="1" customHeight="1"/>
    <row r="966" s="286" customFormat="1" customHeight="1"/>
    <row r="967" s="286" customFormat="1" customHeight="1"/>
    <row r="968" s="286" customFormat="1" customHeight="1"/>
    <row r="969" s="286" customFormat="1" customHeight="1"/>
    <row r="970" s="286" customFormat="1" customHeight="1"/>
    <row r="971" s="286" customFormat="1" customHeight="1"/>
    <row r="972" s="286" customFormat="1" customHeight="1"/>
    <row r="973" s="286" customFormat="1" customHeight="1"/>
    <row r="974" s="286" customFormat="1" customHeight="1"/>
    <row r="975" s="286" customFormat="1" customHeight="1"/>
    <row r="976" s="286" customFormat="1" customHeight="1"/>
    <row r="977" s="286" customFormat="1" customHeight="1"/>
    <row r="978" s="286" customFormat="1" customHeight="1"/>
    <row r="979" s="286" customFormat="1" customHeight="1"/>
    <row r="980" s="286" customFormat="1" customHeight="1"/>
    <row r="981" s="286" customFormat="1" customHeight="1"/>
    <row r="982" s="286" customFormat="1" customHeight="1"/>
    <row r="983" s="286" customFormat="1" customHeight="1"/>
    <row r="984" s="286" customFormat="1" customHeight="1"/>
    <row r="985" s="286" customFormat="1" customHeight="1"/>
    <row r="986" s="286" customFormat="1" customHeight="1"/>
    <row r="987" s="286" customFormat="1" customHeight="1"/>
    <row r="988" s="286" customFormat="1" customHeight="1"/>
    <row r="989" s="286" customFormat="1" customHeight="1"/>
    <row r="990" s="286" customFormat="1" customHeight="1"/>
    <row r="991" s="286" customFormat="1" customHeight="1"/>
    <row r="992" s="286" customFormat="1" customHeight="1"/>
    <row r="993" s="286" customFormat="1" customHeight="1"/>
    <row r="994" s="286" customFormat="1" customHeight="1"/>
    <row r="995" s="286" customFormat="1" customHeight="1"/>
    <row r="996" s="286" customFormat="1" customHeight="1"/>
    <row r="997" s="286" customFormat="1" customHeight="1"/>
    <row r="998" s="286" customFormat="1" customHeight="1"/>
    <row r="999" s="286" customFormat="1" customHeight="1"/>
    <row r="1000" s="286" customFormat="1" customHeight="1"/>
    <row r="1001" s="286" customFormat="1" customHeight="1"/>
    <row r="1002" s="286" customFormat="1" customHeight="1"/>
    <row r="1003" s="286" customFormat="1" customHeight="1"/>
    <row r="1004" s="286" customFormat="1" customHeight="1"/>
    <row r="1005" s="286" customFormat="1" customHeight="1"/>
    <row r="1006" s="286" customFormat="1" customHeight="1"/>
    <row r="1007" s="286" customFormat="1" customHeight="1"/>
    <row r="1008" s="286" customFormat="1" customHeight="1"/>
    <row r="1009" s="286" customFormat="1" customHeight="1"/>
    <row r="1010" s="286" customFormat="1" customHeight="1"/>
    <row r="1011" s="286" customFormat="1" customHeight="1"/>
    <row r="1012" s="286" customFormat="1" customHeight="1"/>
    <row r="1013" s="286" customFormat="1" customHeight="1"/>
    <row r="1014" s="286" customFormat="1" customHeight="1"/>
    <row r="1015" s="286" customFormat="1" customHeight="1"/>
    <row r="1016" s="286" customFormat="1" customHeight="1"/>
    <row r="1017" s="286" customFormat="1" customHeight="1"/>
    <row r="1018" s="286" customFormat="1" customHeight="1"/>
    <row r="1019" s="286" customFormat="1" customHeight="1"/>
    <row r="1020" s="286" customFormat="1" customHeight="1"/>
    <row r="1021" s="286" customFormat="1" customHeight="1"/>
    <row r="1022" s="286" customFormat="1" customHeight="1"/>
    <row r="1023" s="286" customFormat="1" customHeight="1"/>
    <row r="1024" s="286" customFormat="1" customHeight="1"/>
    <row r="1025" s="286" customFormat="1" customHeight="1"/>
    <row r="1026" s="286" customFormat="1" customHeight="1"/>
    <row r="1027" s="286" customFormat="1" customHeight="1"/>
    <row r="1028" s="286" customFormat="1" customHeight="1"/>
    <row r="1029" s="286" customFormat="1" customHeight="1"/>
    <row r="1030" s="286" customFormat="1" customHeight="1"/>
    <row r="1031" s="286" customFormat="1" customHeight="1"/>
    <row r="1032" s="286" customFormat="1" customHeight="1"/>
    <row r="1033" s="286" customFormat="1" customHeight="1"/>
    <row r="1034" s="286" customFormat="1" customHeight="1"/>
    <row r="1035" s="286" customFormat="1" customHeight="1"/>
    <row r="1036" s="286" customFormat="1" customHeight="1"/>
    <row r="1037" s="286" customFormat="1" customHeight="1"/>
    <row r="1038" s="286" customFormat="1" customHeight="1"/>
    <row r="1039" s="286" customFormat="1" customHeight="1"/>
    <row r="1040" s="286" customFormat="1" customHeight="1"/>
    <row r="1041" s="286" customFormat="1" customHeight="1"/>
    <row r="1042" s="286" customFormat="1" customHeight="1"/>
    <row r="1043" s="286" customFormat="1" customHeight="1"/>
    <row r="1044" s="286" customFormat="1" customHeight="1"/>
    <row r="1045" s="286" customFormat="1" customHeight="1"/>
    <row r="1046" s="286" customFormat="1" customHeight="1"/>
    <row r="1047" s="286" customFormat="1" customHeight="1"/>
    <row r="1048" s="286" customFormat="1" customHeight="1"/>
    <row r="1049" s="286" customFormat="1" customHeight="1"/>
    <row r="1050" s="286" customFormat="1" customHeight="1"/>
    <row r="1051" s="286" customFormat="1" customHeight="1"/>
    <row r="1052" s="286" customFormat="1" customHeight="1"/>
    <row r="1053" s="286" customFormat="1" customHeight="1"/>
    <row r="1054" s="286" customFormat="1" customHeight="1"/>
    <row r="1055" s="286" customFormat="1" customHeight="1"/>
    <row r="1056" s="286" customFormat="1" customHeight="1"/>
    <row r="1057" s="286" customFormat="1" customHeight="1"/>
    <row r="1058" s="286" customFormat="1" customHeight="1"/>
    <row r="1059" s="286" customFormat="1" customHeight="1"/>
    <row r="1060" s="286" customFormat="1" customHeight="1"/>
    <row r="1061" s="286" customFormat="1" customHeight="1"/>
    <row r="1062" s="286" customFormat="1" customHeight="1"/>
    <row r="1063" s="286" customFormat="1" customHeight="1"/>
    <row r="1064" s="286" customFormat="1" customHeight="1"/>
    <row r="1065" s="286" customFormat="1" customHeight="1"/>
    <row r="1066" s="286" customFormat="1" customHeight="1"/>
    <row r="1067" s="286" customFormat="1" customHeight="1"/>
    <row r="1068" s="286" customFormat="1" customHeight="1"/>
    <row r="1069" s="286" customFormat="1" customHeight="1"/>
    <row r="1070" s="286" customFormat="1" customHeight="1"/>
    <row r="1071" s="286" customFormat="1" customHeight="1"/>
    <row r="1072" s="286" customFormat="1" customHeight="1"/>
    <row r="1073" s="286" customFormat="1" customHeight="1"/>
    <row r="1074" s="286" customFormat="1" customHeight="1"/>
    <row r="1075" s="286" customFormat="1" customHeight="1"/>
    <row r="1076" s="286" customFormat="1" customHeight="1"/>
    <row r="1077" s="286" customFormat="1" customHeight="1"/>
    <row r="1078" s="286" customFormat="1" customHeight="1"/>
    <row r="1079" s="286" customFormat="1" customHeight="1"/>
    <row r="1080" s="286" customFormat="1" customHeight="1"/>
    <row r="1081" s="286" customFormat="1" customHeight="1"/>
    <row r="1082" s="286" customFormat="1" customHeight="1"/>
    <row r="1083" s="286" customFormat="1" customHeight="1"/>
    <row r="1084" s="286" customFormat="1" customHeight="1"/>
    <row r="1085" s="286" customFormat="1" customHeight="1"/>
    <row r="1086" s="286" customFormat="1" customHeight="1"/>
    <row r="1087" s="286" customFormat="1" customHeight="1"/>
    <row r="1088" s="286" customFormat="1" customHeight="1"/>
    <row r="1089" s="286" customFormat="1" customHeight="1"/>
    <row r="1090" s="286" customFormat="1" customHeight="1"/>
    <row r="1091" s="286" customFormat="1" customHeight="1"/>
    <row r="1092" s="286" customFormat="1" customHeight="1"/>
    <row r="1093" s="286" customFormat="1" customHeight="1"/>
    <row r="1094" s="286" customFormat="1" customHeight="1"/>
    <row r="1095" s="286" customFormat="1" customHeight="1"/>
    <row r="1096" s="286" customFormat="1" customHeight="1"/>
    <row r="1097" s="286" customFormat="1" customHeight="1"/>
    <row r="1098" s="286" customFormat="1" customHeight="1"/>
    <row r="1099" s="286" customFormat="1" customHeight="1"/>
    <row r="1100" s="286" customFormat="1" customHeight="1"/>
    <row r="1101" s="286" customFormat="1" customHeight="1"/>
    <row r="1102" s="286" customFormat="1" customHeight="1"/>
    <row r="1103" s="286" customFormat="1" customHeight="1"/>
    <row r="1104" s="286" customFormat="1" customHeight="1"/>
    <row r="1105" s="286" customFormat="1" customHeight="1"/>
    <row r="1106" s="286" customFormat="1" customHeight="1"/>
    <row r="1107" s="286" customFormat="1" customHeight="1"/>
    <row r="1108" s="286" customFormat="1" customHeight="1"/>
    <row r="1109" s="286" customFormat="1" customHeight="1"/>
    <row r="1110" s="286" customFormat="1" customHeight="1"/>
    <row r="1111" s="286" customFormat="1" customHeight="1"/>
    <row r="1112" s="286" customFormat="1" customHeight="1"/>
    <row r="1113" s="286" customFormat="1" customHeight="1"/>
    <row r="1114" s="286" customFormat="1" customHeight="1"/>
    <row r="1115" s="286" customFormat="1" customHeight="1"/>
    <row r="1116" s="286" customFormat="1" customHeight="1"/>
    <row r="1117" s="286" customFormat="1" customHeight="1"/>
    <row r="1118" s="286" customFormat="1" customHeight="1"/>
    <row r="1119" s="286" customFormat="1" customHeight="1"/>
    <row r="1120" s="286" customFormat="1" customHeight="1"/>
    <row r="1121" s="286" customFormat="1" customHeight="1"/>
    <row r="1122" s="286" customFormat="1" customHeight="1"/>
    <row r="1123" s="286" customFormat="1" customHeight="1"/>
    <row r="1124" s="286" customFormat="1" customHeight="1"/>
    <row r="1125" s="286" customFormat="1" customHeight="1"/>
    <row r="1126" s="286" customFormat="1" customHeight="1"/>
    <row r="1127" s="286" customFormat="1" customHeight="1"/>
    <row r="1128" s="286" customFormat="1" customHeight="1"/>
    <row r="1129" s="286" customFormat="1" customHeight="1"/>
    <row r="1130" s="286" customFormat="1" customHeight="1"/>
    <row r="1131" s="286" customFormat="1" customHeight="1"/>
    <row r="1132" s="286" customFormat="1" customHeight="1"/>
    <row r="1133" s="286" customFormat="1" customHeight="1"/>
    <row r="1134" s="286" customFormat="1" customHeight="1"/>
    <row r="1135" s="286" customFormat="1" customHeight="1"/>
    <row r="1136" s="286" customFormat="1" customHeight="1"/>
    <row r="1137" s="286" customFormat="1" customHeight="1"/>
    <row r="1138" s="286" customFormat="1" customHeight="1"/>
    <row r="1139" s="286" customFormat="1" customHeight="1"/>
    <row r="1140" s="286" customFormat="1" customHeight="1"/>
    <row r="1141" s="286" customFormat="1" customHeight="1"/>
    <row r="1142" s="286" customFormat="1" customHeight="1"/>
    <row r="1143" s="286" customFormat="1" customHeight="1"/>
    <row r="1144" s="286" customFormat="1" customHeight="1"/>
    <row r="1145" s="286" customFormat="1" customHeight="1"/>
    <row r="1146" s="286" customFormat="1" customHeight="1"/>
    <row r="1147" s="286" customFormat="1" customHeight="1"/>
    <row r="1148" s="286" customFormat="1" customHeight="1"/>
    <row r="1149" s="286" customFormat="1" customHeight="1"/>
    <row r="1150" s="286" customFormat="1" customHeight="1"/>
    <row r="1151" s="286" customFormat="1" customHeight="1"/>
    <row r="1152" s="286" customFormat="1" customHeight="1"/>
    <row r="1153" s="286" customFormat="1" customHeight="1"/>
    <row r="1154" s="286" customFormat="1" customHeight="1"/>
    <row r="1155" s="286" customFormat="1" customHeight="1"/>
    <row r="1156" s="286" customFormat="1" customHeight="1"/>
    <row r="1157" s="286" customFormat="1" customHeight="1"/>
    <row r="1158" s="286" customFormat="1" customHeight="1"/>
    <row r="1159" s="286" customFormat="1" customHeight="1"/>
    <row r="1160" s="286" customFormat="1" customHeight="1"/>
    <row r="1161" s="286" customFormat="1" customHeight="1"/>
    <row r="1162" s="286" customFormat="1" customHeight="1"/>
    <row r="1163" s="286" customFormat="1" customHeight="1"/>
    <row r="1164" s="286" customFormat="1" customHeight="1"/>
    <row r="1165" s="286" customFormat="1" customHeight="1"/>
    <row r="1166" s="286" customFormat="1" customHeight="1"/>
    <row r="1167" s="286" customFormat="1" customHeight="1"/>
    <row r="1168" s="286" customFormat="1" customHeight="1"/>
    <row r="1169" s="286" customFormat="1" customHeight="1"/>
    <row r="1170" s="286" customFormat="1" customHeight="1"/>
    <row r="1171" s="286" customFormat="1" customHeight="1"/>
    <row r="1172" s="286" customFormat="1" customHeight="1"/>
    <row r="1173" s="286" customFormat="1" customHeight="1"/>
    <row r="1174" s="286" customFormat="1" customHeight="1"/>
    <row r="1175" s="286" customFormat="1" customHeight="1"/>
    <row r="1176" s="286" customFormat="1" customHeight="1"/>
    <row r="1177" s="286" customFormat="1" customHeight="1"/>
    <row r="1178" s="286" customFormat="1" customHeight="1"/>
    <row r="1179" s="286" customFormat="1" customHeight="1"/>
    <row r="1180" s="286" customFormat="1" customHeight="1"/>
    <row r="1181" s="286" customFormat="1" customHeight="1"/>
    <row r="1182" s="286" customFormat="1" customHeight="1"/>
    <row r="1183" s="286" customFormat="1" customHeight="1"/>
    <row r="1184" s="286" customFormat="1" customHeight="1"/>
    <row r="1185" s="286" customFormat="1" customHeight="1"/>
    <row r="1186" s="286" customFormat="1" customHeight="1"/>
    <row r="1187" s="286" customFormat="1" customHeight="1"/>
    <row r="1188" s="286" customFormat="1" customHeight="1"/>
    <row r="1189" s="286" customFormat="1" customHeight="1"/>
    <row r="1190" s="286" customFormat="1" customHeight="1"/>
    <row r="1191" s="286" customFormat="1" customHeight="1"/>
    <row r="1192" s="286" customFormat="1" customHeight="1"/>
    <row r="1193" s="286" customFormat="1" customHeight="1"/>
    <row r="1194" s="286" customFormat="1" customHeight="1"/>
    <row r="1195" s="286" customFormat="1" customHeight="1"/>
    <row r="1196" s="286" customFormat="1" customHeight="1"/>
    <row r="1197" s="286" customFormat="1" customHeight="1"/>
    <row r="1198" s="286" customFormat="1" customHeight="1"/>
    <row r="1199" s="286" customFormat="1" customHeight="1"/>
    <row r="1200" s="286" customFormat="1" customHeight="1"/>
    <row r="1201" s="286" customFormat="1" customHeight="1"/>
    <row r="1202" s="286" customFormat="1" customHeight="1"/>
    <row r="1203" s="286" customFormat="1" customHeight="1"/>
    <row r="1204" s="286" customFormat="1" customHeight="1"/>
    <row r="1205" s="286" customFormat="1" customHeight="1"/>
    <row r="1206" s="286" customFormat="1" customHeight="1"/>
    <row r="1207" s="286" customFormat="1" customHeight="1"/>
    <row r="1208" s="286" customFormat="1" customHeight="1"/>
    <row r="1209" s="286" customFormat="1" customHeight="1"/>
    <row r="1210" s="286" customFormat="1" customHeight="1"/>
    <row r="1211" s="286" customFormat="1" customHeight="1"/>
    <row r="1212" s="286" customFormat="1" customHeight="1"/>
    <row r="1213" s="286" customFormat="1" customHeight="1"/>
    <row r="1214" s="286" customFormat="1" customHeight="1"/>
    <row r="1215" s="286" customFormat="1" customHeight="1"/>
    <row r="1216" s="286" customFormat="1" customHeight="1"/>
    <row r="1217" s="286" customFormat="1" customHeight="1"/>
    <row r="1218" s="286" customFormat="1" customHeight="1"/>
    <row r="1219" s="286" customFormat="1" customHeight="1"/>
    <row r="1220" s="286" customFormat="1" customHeight="1"/>
    <row r="1221" s="286" customFormat="1" customHeight="1"/>
    <row r="1222" s="286" customFormat="1" customHeight="1"/>
    <row r="1223" s="286" customFormat="1" customHeight="1"/>
    <row r="1224" s="286" customFormat="1" customHeight="1"/>
    <row r="1225" s="286" customFormat="1" customHeight="1"/>
    <row r="1226" s="286" customFormat="1" customHeight="1"/>
    <row r="1227" s="286" customFormat="1" customHeight="1"/>
    <row r="1228" s="286" customFormat="1" customHeight="1"/>
    <row r="1229" s="286" customFormat="1" customHeight="1"/>
    <row r="1230" s="286" customFormat="1" customHeight="1"/>
    <row r="1231" s="286" customFormat="1" customHeight="1"/>
    <row r="1232" s="286" customFormat="1" customHeight="1"/>
    <row r="1233" s="286" customFormat="1" customHeight="1"/>
    <row r="1234" s="286" customFormat="1" customHeight="1"/>
    <row r="1235" s="286" customFormat="1" customHeight="1"/>
    <row r="1236" s="286" customFormat="1" customHeight="1"/>
    <row r="1237" s="286" customFormat="1" customHeight="1"/>
    <row r="1238" s="286" customFormat="1" customHeight="1"/>
    <row r="1239" s="286" customFormat="1" customHeight="1"/>
    <row r="1240" s="286" customFormat="1" customHeight="1"/>
    <row r="1241" s="286" customFormat="1" customHeight="1"/>
    <row r="1242" s="286" customFormat="1" customHeight="1"/>
    <row r="1243" s="286" customFormat="1" customHeight="1"/>
    <row r="1244" s="286" customFormat="1" customHeight="1"/>
    <row r="1245" s="286" customFormat="1" customHeight="1"/>
    <row r="1246" s="286" customFormat="1" customHeight="1"/>
    <row r="1247" s="286" customFormat="1" customHeight="1"/>
    <row r="1248" s="286" customFormat="1" customHeight="1"/>
    <row r="1249" s="286" customFormat="1" customHeight="1"/>
    <row r="1250" s="286" customFormat="1" customHeight="1"/>
    <row r="1251" s="286" customFormat="1" customHeight="1"/>
    <row r="1252" s="286" customFormat="1" customHeight="1"/>
    <row r="1253" s="286" customFormat="1" customHeight="1"/>
    <row r="1254" s="286" customFormat="1" customHeight="1"/>
    <row r="1255" s="286" customFormat="1" customHeight="1"/>
    <row r="1256" s="286" customFormat="1" customHeight="1"/>
    <row r="1257" s="286" customFormat="1" customHeight="1"/>
    <row r="1258" s="286" customFormat="1" customHeight="1"/>
    <row r="1259" s="286" customFormat="1" customHeight="1"/>
    <row r="1260" s="286" customFormat="1" customHeight="1"/>
    <row r="1261" s="286" customFormat="1" customHeight="1"/>
    <row r="1262" s="286" customFormat="1" customHeight="1"/>
    <row r="1263" s="286" customFormat="1" customHeight="1"/>
    <row r="1264" s="286" customFormat="1" customHeight="1"/>
    <row r="1265" s="286" customFormat="1" customHeight="1"/>
    <row r="1266" s="286" customFormat="1" customHeight="1"/>
    <row r="1267" s="286" customFormat="1" customHeight="1"/>
    <row r="1268" s="286" customFormat="1" customHeight="1"/>
    <row r="1269" s="286" customFormat="1" customHeight="1"/>
    <row r="1270" s="286" customFormat="1" customHeight="1"/>
    <row r="1271" s="286" customFormat="1" customHeight="1"/>
    <row r="1272" s="286" customFormat="1" customHeight="1"/>
    <row r="1273" s="286" customFormat="1" customHeight="1"/>
    <row r="1274" s="286" customFormat="1" customHeight="1"/>
    <row r="1275" s="286" customFormat="1" customHeight="1"/>
    <row r="1276" s="286" customFormat="1" customHeight="1"/>
    <row r="1277" s="286" customFormat="1" customHeight="1"/>
    <row r="1278" s="286" customFormat="1" customHeight="1"/>
    <row r="1279" s="286" customFormat="1" customHeight="1"/>
    <row r="1280" s="286" customFormat="1" customHeight="1"/>
    <row r="1281" s="286" customFormat="1" customHeight="1"/>
    <row r="1282" s="286" customFormat="1" customHeight="1"/>
    <row r="1283" s="286" customFormat="1" customHeight="1"/>
    <row r="1284" s="286" customFormat="1" customHeight="1"/>
    <row r="1285" s="286" customFormat="1" customHeight="1"/>
    <row r="1286" s="286" customFormat="1" customHeight="1"/>
    <row r="1287" s="286" customFormat="1" customHeight="1"/>
    <row r="1288" s="286" customFormat="1" customHeight="1"/>
    <row r="1289" s="286" customFormat="1" customHeight="1"/>
    <row r="1290" s="286" customFormat="1" customHeight="1"/>
    <row r="1291" s="286" customFormat="1" customHeight="1"/>
    <row r="1292" s="286" customFormat="1" customHeight="1"/>
    <row r="1293" s="286" customFormat="1" customHeight="1"/>
    <row r="1294" s="286" customFormat="1" customHeight="1"/>
  </sheetData>
  <mergeCells count="2">
    <mergeCell ref="A1:D1"/>
    <mergeCell ref="A2:D2"/>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31"/>
  <sheetViews>
    <sheetView workbookViewId="0">
      <selection activeCell="I21" sqref="I21"/>
    </sheetView>
  </sheetViews>
  <sheetFormatPr defaultColWidth="9" defaultRowHeight="24.9" customHeight="1" outlineLevelCol="3"/>
  <cols>
    <col min="1" max="1" width="31.6" style="282" customWidth="1"/>
    <col min="2" max="4" width="16.25" style="282" customWidth="1"/>
    <col min="5" max="16384" width="9" style="282"/>
  </cols>
  <sheetData>
    <row r="1" s="282" customFormat="1" ht="30" customHeight="1" spans="1:4">
      <c r="A1" s="337" t="s">
        <v>1385</v>
      </c>
      <c r="B1" s="337"/>
      <c r="C1" s="337"/>
      <c r="D1" s="337"/>
    </row>
    <row r="2" s="282" customFormat="1" ht="20.1" customHeight="1" spans="1:4">
      <c r="A2" s="338"/>
      <c r="B2" s="338"/>
      <c r="C2" s="164" t="s">
        <v>231</v>
      </c>
      <c r="D2" s="164"/>
    </row>
    <row r="3" s="336" customFormat="1" ht="24.6" customHeight="1" spans="1:4">
      <c r="A3" s="154" t="s">
        <v>63</v>
      </c>
      <c r="B3" s="154" t="s">
        <v>1372</v>
      </c>
      <c r="C3" s="155" t="s">
        <v>1373</v>
      </c>
      <c r="D3" s="154" t="s">
        <v>1374</v>
      </c>
    </row>
    <row r="4" s="282" customFormat="1" ht="24.6" customHeight="1" spans="1:4">
      <c r="A4" s="339" t="s">
        <v>68</v>
      </c>
      <c r="B4" s="340">
        <f>SUM(B5:B20)</f>
        <v>30282</v>
      </c>
      <c r="C4" s="340">
        <f>SUM(C5:C20)</f>
        <v>32100</v>
      </c>
      <c r="D4" s="341">
        <v>106.003566475134</v>
      </c>
    </row>
    <row r="5" s="282" customFormat="1" ht="24.6" customHeight="1" spans="1:4">
      <c r="A5" s="342" t="s">
        <v>69</v>
      </c>
      <c r="B5" s="343">
        <v>10846</v>
      </c>
      <c r="C5" s="343">
        <v>13300</v>
      </c>
      <c r="D5" s="344">
        <v>122.625852848977</v>
      </c>
    </row>
    <row r="6" s="282" customFormat="1" ht="24.6" customHeight="1" spans="1:4">
      <c r="A6" s="342" t="s">
        <v>70</v>
      </c>
      <c r="B6" s="343"/>
      <c r="C6" s="343"/>
      <c r="D6" s="344"/>
    </row>
    <row r="7" s="282" customFormat="1" ht="24.6" customHeight="1" spans="1:4">
      <c r="A7" s="342" t="s">
        <v>71</v>
      </c>
      <c r="B7" s="343">
        <v>3049</v>
      </c>
      <c r="C7" s="343">
        <v>2780</v>
      </c>
      <c r="D7" s="344">
        <v>91.1774352246638</v>
      </c>
    </row>
    <row r="8" s="282" customFormat="1" ht="24.6" customHeight="1" spans="1:4">
      <c r="A8" s="342" t="s">
        <v>72</v>
      </c>
      <c r="B8" s="343">
        <v>1110</v>
      </c>
      <c r="C8" s="343">
        <v>1420</v>
      </c>
      <c r="D8" s="344">
        <v>127.927927927928</v>
      </c>
    </row>
    <row r="9" s="282" customFormat="1" ht="24.6" customHeight="1" spans="1:4">
      <c r="A9" s="342" t="s">
        <v>73</v>
      </c>
      <c r="B9" s="343">
        <v>2</v>
      </c>
      <c r="C9" s="343">
        <v>5</v>
      </c>
      <c r="D9" s="344">
        <v>250</v>
      </c>
    </row>
    <row r="10" s="282" customFormat="1" ht="24.6" customHeight="1" spans="1:4">
      <c r="A10" s="342" t="s">
        <v>74</v>
      </c>
      <c r="B10" s="343">
        <v>810</v>
      </c>
      <c r="C10" s="343">
        <v>910</v>
      </c>
      <c r="D10" s="344">
        <v>112.345679012346</v>
      </c>
    </row>
    <row r="11" s="282" customFormat="1" ht="24.6" customHeight="1" spans="1:4">
      <c r="A11" s="342" t="s">
        <v>75</v>
      </c>
      <c r="B11" s="343">
        <v>3421</v>
      </c>
      <c r="C11" s="343">
        <v>3170</v>
      </c>
      <c r="D11" s="344">
        <v>92.6629640456007</v>
      </c>
    </row>
    <row r="12" s="282" customFormat="1" ht="24.6" customHeight="1" spans="1:4">
      <c r="A12" s="342" t="s">
        <v>76</v>
      </c>
      <c r="B12" s="343">
        <v>1184</v>
      </c>
      <c r="C12" s="343">
        <v>1235</v>
      </c>
      <c r="D12" s="344">
        <v>104.307432432432</v>
      </c>
    </row>
    <row r="13" s="282" customFormat="1" ht="24.6" customHeight="1" spans="1:4">
      <c r="A13" s="342" t="s">
        <v>77</v>
      </c>
      <c r="B13" s="343">
        <v>5688</v>
      </c>
      <c r="C13" s="343">
        <v>5560</v>
      </c>
      <c r="D13" s="344">
        <v>97.7496483825598</v>
      </c>
    </row>
    <row r="14" s="282" customFormat="1" ht="24.6" customHeight="1" spans="1:4">
      <c r="A14" s="342" t="s">
        <v>78</v>
      </c>
      <c r="B14" s="343"/>
      <c r="C14" s="343"/>
      <c r="D14" s="344"/>
    </row>
    <row r="15" s="282" customFormat="1" ht="24.6" customHeight="1" spans="1:4">
      <c r="A15" s="342" t="s">
        <v>79</v>
      </c>
      <c r="B15" s="343">
        <v>38</v>
      </c>
      <c r="C15" s="343">
        <v>40</v>
      </c>
      <c r="D15" s="344">
        <v>105.263157894737</v>
      </c>
    </row>
    <row r="16" s="282" customFormat="1" ht="24.6" customHeight="1" spans="1:4">
      <c r="A16" s="342" t="s">
        <v>80</v>
      </c>
      <c r="B16" s="343">
        <v>2138</v>
      </c>
      <c r="C16" s="343">
        <v>1550</v>
      </c>
      <c r="D16" s="344">
        <v>72.4976613657624</v>
      </c>
    </row>
    <row r="17" s="282" customFormat="1" ht="24.6" customHeight="1" spans="1:4">
      <c r="A17" s="342" t="s">
        <v>81</v>
      </c>
      <c r="B17" s="343">
        <v>1818</v>
      </c>
      <c r="C17" s="343">
        <v>1950</v>
      </c>
      <c r="D17" s="344">
        <v>107.260726072607</v>
      </c>
    </row>
    <row r="18" s="282" customFormat="1" ht="24.6" customHeight="1" spans="1:4">
      <c r="A18" s="342" t="s">
        <v>82</v>
      </c>
      <c r="B18" s="343"/>
      <c r="C18" s="343"/>
      <c r="D18" s="344"/>
    </row>
    <row r="19" s="282" customFormat="1" ht="24.6" customHeight="1" spans="1:4">
      <c r="A19" s="342" t="s">
        <v>83</v>
      </c>
      <c r="B19" s="343">
        <v>178</v>
      </c>
      <c r="C19" s="343">
        <v>180</v>
      </c>
      <c r="D19" s="344">
        <v>101.123595505618</v>
      </c>
    </row>
    <row r="20" s="282" customFormat="1" ht="24.6" customHeight="1" spans="1:4">
      <c r="A20" s="342" t="s">
        <v>84</v>
      </c>
      <c r="B20" s="343"/>
      <c r="C20" s="343"/>
      <c r="D20" s="344"/>
    </row>
    <row r="21" s="282" customFormat="1" ht="24.6" customHeight="1" spans="1:4">
      <c r="A21" s="339" t="s">
        <v>85</v>
      </c>
      <c r="B21" s="340">
        <f>SUM(B22:B29)</f>
        <v>13036</v>
      </c>
      <c r="C21" s="340">
        <f>SUM(C22:C29)</f>
        <v>14231</v>
      </c>
      <c r="D21" s="341">
        <v>109.166922368825</v>
      </c>
    </row>
    <row r="22" s="282" customFormat="1" ht="24.6" customHeight="1" spans="1:4">
      <c r="A22" s="342" t="s">
        <v>86</v>
      </c>
      <c r="B22" s="343">
        <v>1743</v>
      </c>
      <c r="C22" s="343">
        <v>1500</v>
      </c>
      <c r="D22" s="344">
        <v>86.0585197934596</v>
      </c>
    </row>
    <row r="23" s="282" customFormat="1" ht="24.6" customHeight="1" spans="1:4">
      <c r="A23" s="342" t="s">
        <v>87</v>
      </c>
      <c r="B23" s="343">
        <v>100</v>
      </c>
      <c r="C23" s="343">
        <v>100</v>
      </c>
      <c r="D23" s="344">
        <v>100</v>
      </c>
    </row>
    <row r="24" s="282" customFormat="1" ht="24.6" customHeight="1" spans="1:4">
      <c r="A24" s="342" t="s">
        <v>88</v>
      </c>
      <c r="B24" s="343">
        <v>164</v>
      </c>
      <c r="C24" s="343">
        <v>150</v>
      </c>
      <c r="D24" s="344">
        <v>91.4634146341463</v>
      </c>
    </row>
    <row r="25" s="282" customFormat="1" ht="24.6" customHeight="1" spans="1:4">
      <c r="A25" s="342" t="s">
        <v>89</v>
      </c>
      <c r="B25" s="343">
        <v>5500</v>
      </c>
      <c r="C25" s="343"/>
      <c r="D25" s="344"/>
    </row>
    <row r="26" s="282" customFormat="1" ht="24.6" customHeight="1" spans="1:4">
      <c r="A26" s="342" t="s">
        <v>90</v>
      </c>
      <c r="B26" s="343">
        <v>4949</v>
      </c>
      <c r="C26" s="343">
        <v>11470</v>
      </c>
      <c r="D26" s="344">
        <v>231.763992725803</v>
      </c>
    </row>
    <row r="27" s="282" customFormat="1" ht="24.6" customHeight="1" spans="1:4">
      <c r="A27" s="342" t="s">
        <v>91</v>
      </c>
      <c r="B27" s="343"/>
      <c r="C27" s="343"/>
      <c r="D27" s="344"/>
    </row>
    <row r="28" s="282" customFormat="1" ht="24.6" customHeight="1" spans="1:4">
      <c r="A28" s="342" t="s">
        <v>92</v>
      </c>
      <c r="B28" s="343">
        <v>72</v>
      </c>
      <c r="C28" s="343">
        <v>150</v>
      </c>
      <c r="D28" s="344">
        <v>208.333333333333</v>
      </c>
    </row>
    <row r="29" s="282" customFormat="1" ht="24.6" customHeight="1" spans="1:4">
      <c r="A29" s="342" t="s">
        <v>93</v>
      </c>
      <c r="B29" s="343">
        <v>508</v>
      </c>
      <c r="C29" s="343">
        <v>861</v>
      </c>
      <c r="D29" s="344">
        <v>169.488188976378</v>
      </c>
    </row>
    <row r="30" s="282" customFormat="1" ht="24.6" customHeight="1" spans="1:4">
      <c r="A30" s="167" t="s">
        <v>94</v>
      </c>
      <c r="B30" s="340">
        <f>B4+B21</f>
        <v>43318</v>
      </c>
      <c r="C30" s="340">
        <f>C4+C21</f>
        <v>46331</v>
      </c>
      <c r="D30" s="341">
        <v>106.955538113486</v>
      </c>
    </row>
    <row r="31" s="282" customFormat="1" ht="24.6" customHeight="1"/>
  </sheetData>
  <mergeCells count="2">
    <mergeCell ref="A1:D1"/>
    <mergeCell ref="C2:D2"/>
  </mergeCells>
  <pageMargins left="0.7" right="0.7"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FC1739"/>
  <sheetViews>
    <sheetView workbookViewId="0">
      <pane xSplit="2" ySplit="6" topLeftCell="C1302" activePane="bottomRight" state="frozen"/>
      <selection/>
      <selection pane="topRight"/>
      <selection pane="bottomLeft"/>
      <selection pane="bottomRight" activeCell="G1326" sqref="G1326"/>
    </sheetView>
  </sheetViews>
  <sheetFormatPr defaultColWidth="9" defaultRowHeight="13.5"/>
  <cols>
    <col min="1" max="1" width="13.625" style="293" customWidth="1"/>
    <col min="2" max="2" width="35.5" style="303" customWidth="1"/>
    <col min="3" max="3" width="17" style="292" customWidth="1"/>
    <col min="4" max="4" width="13.25" style="292" customWidth="1"/>
    <col min="5" max="5" width="13.25" style="304" customWidth="1"/>
    <col min="6" max="16383" width="9" style="292"/>
    <col min="16384" max="16384" width="9" style="305"/>
  </cols>
  <sheetData>
    <row r="1" s="292" customFormat="1" ht="28.5" customHeight="1" spans="1:5">
      <c r="A1" s="306" t="s">
        <v>1386</v>
      </c>
      <c r="B1" s="306"/>
      <c r="C1" s="306"/>
      <c r="D1" s="306"/>
      <c r="E1" s="307"/>
    </row>
    <row r="2" s="292" customFormat="1" ht="18.75" customHeight="1" spans="1:5">
      <c r="A2" s="293"/>
      <c r="B2" s="303"/>
      <c r="C2" s="292"/>
      <c r="D2" s="269" t="s">
        <v>62</v>
      </c>
      <c r="E2" s="308"/>
    </row>
    <row r="3" s="293" customFormat="1" ht="15.75" customHeight="1" spans="1:5">
      <c r="A3" s="309" t="s">
        <v>235</v>
      </c>
      <c r="B3" s="309" t="s">
        <v>236</v>
      </c>
      <c r="C3" s="310" t="s">
        <v>1372</v>
      </c>
      <c r="D3" s="311" t="s">
        <v>1387</v>
      </c>
      <c r="E3" s="312" t="s">
        <v>1388</v>
      </c>
    </row>
    <row r="4" s="293" customFormat="1" ht="33" customHeight="1" spans="1:5">
      <c r="A4" s="313"/>
      <c r="B4" s="314" t="s">
        <v>238</v>
      </c>
      <c r="C4" s="315">
        <f>C5+C253+C293+C312+C402+C454+C510+C566+C695+C778+C850+C873+C976+C1028+C1092+C1112+C1142+C1152+C1197+C1216+C1261+C1311+C1314+C1327</f>
        <v>71109</v>
      </c>
      <c r="D4" s="316">
        <v>61689</v>
      </c>
      <c r="E4" s="317">
        <f>D4/C4*100</f>
        <v>86.752731721723</v>
      </c>
    </row>
    <row r="5" s="294" customFormat="1" ht="15" customHeight="1" spans="1:5">
      <c r="A5" s="313">
        <v>201</v>
      </c>
      <c r="B5" s="314" t="s">
        <v>239</v>
      </c>
      <c r="C5" s="315">
        <f>C6+C18+C27+C37+C48+C59+C70+C78+C87+C100+C109+C120+C132+C139+C147+C153+C160+C167+C174+C181+C188+C196+C202+C208+C215+C230+C237+C244+C250</f>
        <v>6115</v>
      </c>
      <c r="D5" s="316">
        <v>6528</v>
      </c>
      <c r="E5" s="317">
        <f>D5/C5*100</f>
        <v>106.753883892069</v>
      </c>
    </row>
    <row r="6" s="295" customFormat="1" ht="15" customHeight="1" spans="1:5">
      <c r="A6" s="313">
        <v>20101</v>
      </c>
      <c r="B6" s="314" t="s">
        <v>240</v>
      </c>
      <c r="C6" s="315">
        <f>SUM(C7:C17)</f>
        <v>0</v>
      </c>
      <c r="D6" s="318">
        <v>0</v>
      </c>
      <c r="E6" s="317"/>
    </row>
    <row r="7" s="295" customFormat="1" ht="15" customHeight="1" spans="1:5">
      <c r="A7" s="313">
        <v>2010101</v>
      </c>
      <c r="B7" s="313" t="s">
        <v>241</v>
      </c>
      <c r="C7" s="315"/>
      <c r="D7" s="318">
        <v>0</v>
      </c>
      <c r="E7" s="317"/>
    </row>
    <row r="8" s="295" customFormat="1" ht="15" customHeight="1" spans="1:5">
      <c r="A8" s="313">
        <v>2010102</v>
      </c>
      <c r="B8" s="313" t="s">
        <v>242</v>
      </c>
      <c r="C8" s="315"/>
      <c r="D8" s="318">
        <v>0</v>
      </c>
      <c r="E8" s="317"/>
    </row>
    <row r="9" s="295" customFormat="1" ht="15" customHeight="1" spans="1:5">
      <c r="A9" s="313">
        <v>2010103</v>
      </c>
      <c r="B9" s="313" t="s">
        <v>243</v>
      </c>
      <c r="C9" s="315"/>
      <c r="D9" s="318">
        <v>0</v>
      </c>
      <c r="E9" s="317"/>
    </row>
    <row r="10" s="295" customFormat="1" ht="15" customHeight="1" spans="1:5">
      <c r="A10" s="313">
        <v>2010104</v>
      </c>
      <c r="B10" s="313" t="s">
        <v>244</v>
      </c>
      <c r="C10" s="315"/>
      <c r="D10" s="318">
        <v>0</v>
      </c>
      <c r="E10" s="317"/>
    </row>
    <row r="11" s="295" customFormat="1" ht="15" customHeight="1" spans="1:5">
      <c r="A11" s="313">
        <v>2010105</v>
      </c>
      <c r="B11" s="313" t="s">
        <v>245</v>
      </c>
      <c r="C11" s="315"/>
      <c r="D11" s="318">
        <v>0</v>
      </c>
      <c r="E11" s="317"/>
    </row>
    <row r="12" s="295" customFormat="1" ht="15" customHeight="1" spans="1:5">
      <c r="A12" s="313">
        <v>2010106</v>
      </c>
      <c r="B12" s="313" t="s">
        <v>246</v>
      </c>
      <c r="C12" s="315"/>
      <c r="D12" s="318">
        <v>0</v>
      </c>
      <c r="E12" s="317"/>
    </row>
    <row r="13" s="295" customFormat="1" ht="15" customHeight="1" spans="1:5">
      <c r="A13" s="313">
        <v>2010107</v>
      </c>
      <c r="B13" s="313" t="s">
        <v>247</v>
      </c>
      <c r="C13" s="315"/>
      <c r="D13" s="318">
        <v>0</v>
      </c>
      <c r="E13" s="317"/>
    </row>
    <row r="14" s="295" customFormat="1" ht="15" customHeight="1" spans="1:5">
      <c r="A14" s="313">
        <v>2010108</v>
      </c>
      <c r="B14" s="313" t="s">
        <v>248</v>
      </c>
      <c r="C14" s="315"/>
      <c r="D14" s="318">
        <v>0</v>
      </c>
      <c r="E14" s="317"/>
    </row>
    <row r="15" s="295" customFormat="1" ht="15" customHeight="1" spans="1:5">
      <c r="A15" s="313">
        <v>2010109</v>
      </c>
      <c r="B15" s="313" t="s">
        <v>249</v>
      </c>
      <c r="C15" s="315"/>
      <c r="D15" s="318">
        <v>0</v>
      </c>
      <c r="E15" s="317"/>
    </row>
    <row r="16" s="296" customFormat="1" ht="15" customHeight="1" spans="1:5">
      <c r="A16" s="313">
        <v>2010150</v>
      </c>
      <c r="B16" s="313" t="s">
        <v>250</v>
      </c>
      <c r="C16" s="315"/>
      <c r="D16" s="319">
        <v>0</v>
      </c>
      <c r="E16" s="317"/>
    </row>
    <row r="17" s="295" customFormat="1" ht="15" customHeight="1" spans="1:5">
      <c r="A17" s="313">
        <v>2010199</v>
      </c>
      <c r="B17" s="313" t="s">
        <v>251</v>
      </c>
      <c r="C17" s="315"/>
      <c r="D17" s="318">
        <v>0</v>
      </c>
      <c r="E17" s="317"/>
    </row>
    <row r="18" s="295" customFormat="1" ht="15" customHeight="1" spans="1:5">
      <c r="A18" s="313">
        <v>20102</v>
      </c>
      <c r="B18" s="314" t="s">
        <v>252</v>
      </c>
      <c r="C18" s="315">
        <f>SUM(C19:C26)</f>
        <v>0</v>
      </c>
      <c r="D18" s="318">
        <v>0</v>
      </c>
      <c r="E18" s="317"/>
    </row>
    <row r="19" s="295" customFormat="1" ht="15" customHeight="1" spans="1:5">
      <c r="A19" s="313">
        <v>2010201</v>
      </c>
      <c r="B19" s="313" t="s">
        <v>241</v>
      </c>
      <c r="C19" s="315"/>
      <c r="D19" s="318">
        <v>0</v>
      </c>
      <c r="E19" s="317"/>
    </row>
    <row r="20" s="295" customFormat="1" ht="15" customHeight="1" spans="1:5">
      <c r="A20" s="313">
        <v>2010202</v>
      </c>
      <c r="B20" s="313" t="s">
        <v>242</v>
      </c>
      <c r="C20" s="315"/>
      <c r="D20" s="318">
        <v>0</v>
      </c>
      <c r="E20" s="317"/>
    </row>
    <row r="21" s="295" customFormat="1" ht="15" customHeight="1" spans="1:5">
      <c r="A21" s="313">
        <v>2010203</v>
      </c>
      <c r="B21" s="313" t="s">
        <v>243</v>
      </c>
      <c r="C21" s="315"/>
      <c r="D21" s="318">
        <v>0</v>
      </c>
      <c r="E21" s="317"/>
    </row>
    <row r="22" s="295" customFormat="1" ht="15" customHeight="1" spans="1:5">
      <c r="A22" s="313">
        <v>2010204</v>
      </c>
      <c r="B22" s="313" t="s">
        <v>253</v>
      </c>
      <c r="C22" s="315"/>
      <c r="D22" s="318">
        <v>0</v>
      </c>
      <c r="E22" s="317"/>
    </row>
    <row r="23" s="295" customFormat="1" ht="15" customHeight="1" spans="1:5">
      <c r="A23" s="313">
        <v>2010205</v>
      </c>
      <c r="B23" s="313" t="s">
        <v>254</v>
      </c>
      <c r="C23" s="315"/>
      <c r="D23" s="318">
        <v>0</v>
      </c>
      <c r="E23" s="317"/>
    </row>
    <row r="24" s="295" customFormat="1" ht="15" customHeight="1" spans="1:5">
      <c r="A24" s="313">
        <v>2010206</v>
      </c>
      <c r="B24" s="313" t="s">
        <v>255</v>
      </c>
      <c r="C24" s="315"/>
      <c r="D24" s="318">
        <v>0</v>
      </c>
      <c r="E24" s="317"/>
    </row>
    <row r="25" s="296" customFormat="1" ht="15" customHeight="1" spans="1:5">
      <c r="A25" s="313">
        <v>2010250</v>
      </c>
      <c r="B25" s="313" t="s">
        <v>250</v>
      </c>
      <c r="C25" s="315"/>
      <c r="D25" s="319">
        <v>0</v>
      </c>
      <c r="E25" s="317"/>
    </row>
    <row r="26" s="295" customFormat="1" ht="15" customHeight="1" spans="1:5">
      <c r="A26" s="313">
        <v>2010299</v>
      </c>
      <c r="B26" s="313" t="s">
        <v>256</v>
      </c>
      <c r="C26" s="315"/>
      <c r="D26" s="318">
        <v>0</v>
      </c>
      <c r="E26" s="317"/>
    </row>
    <row r="27" s="295" customFormat="1" ht="15" customHeight="1" spans="1:5">
      <c r="A27" s="313">
        <v>20103</v>
      </c>
      <c r="B27" s="314" t="s">
        <v>257</v>
      </c>
      <c r="C27" s="315">
        <f>SUM(C28:C36)</f>
        <v>4570</v>
      </c>
      <c r="D27" s="316">
        <v>5205</v>
      </c>
      <c r="E27" s="317">
        <f>D27/C27*100</f>
        <v>113.894967177243</v>
      </c>
    </row>
    <row r="28" s="295" customFormat="1" ht="15" customHeight="1" spans="1:5">
      <c r="A28" s="313">
        <v>2010301</v>
      </c>
      <c r="B28" s="313" t="s">
        <v>241</v>
      </c>
      <c r="C28" s="315">
        <v>2137</v>
      </c>
      <c r="D28" s="318">
        <v>2015</v>
      </c>
      <c r="E28" s="317">
        <f>D28/C28*100</f>
        <v>94.2910622367805</v>
      </c>
    </row>
    <row r="29" s="295" customFormat="1" ht="15" customHeight="1" spans="1:5">
      <c r="A29" s="313">
        <v>2010302</v>
      </c>
      <c r="B29" s="313" t="s">
        <v>242</v>
      </c>
      <c r="C29" s="315"/>
      <c r="D29" s="318">
        <v>0</v>
      </c>
      <c r="E29" s="317"/>
    </row>
    <row r="30" s="295" customFormat="1" ht="15" customHeight="1" spans="1:5">
      <c r="A30" s="313">
        <v>2010303</v>
      </c>
      <c r="B30" s="313" t="s">
        <v>243</v>
      </c>
      <c r="C30" s="315"/>
      <c r="D30" s="318">
        <v>0</v>
      </c>
      <c r="E30" s="317"/>
    </row>
    <row r="31" s="295" customFormat="1" ht="15" customHeight="1" spans="1:5">
      <c r="A31" s="313">
        <v>2010304</v>
      </c>
      <c r="B31" s="313" t="s">
        <v>258</v>
      </c>
      <c r="C31" s="315"/>
      <c r="D31" s="318">
        <v>0</v>
      </c>
      <c r="E31" s="317"/>
    </row>
    <row r="32" s="295" customFormat="1" ht="15" customHeight="1" spans="1:5">
      <c r="A32" s="313">
        <v>2010305</v>
      </c>
      <c r="B32" s="313" t="s">
        <v>259</v>
      </c>
      <c r="C32" s="315"/>
      <c r="D32" s="318">
        <v>0</v>
      </c>
      <c r="E32" s="317"/>
    </row>
    <row r="33" s="295" customFormat="1" ht="15" customHeight="1" spans="1:5">
      <c r="A33" s="313">
        <v>2010306</v>
      </c>
      <c r="B33" s="313" t="s">
        <v>260</v>
      </c>
      <c r="C33" s="315"/>
      <c r="D33" s="318">
        <v>0</v>
      </c>
      <c r="E33" s="317"/>
    </row>
    <row r="34" s="295" customFormat="1" ht="15" customHeight="1" spans="1:5">
      <c r="A34" s="313">
        <v>2010309</v>
      </c>
      <c r="B34" s="313" t="s">
        <v>261</v>
      </c>
      <c r="C34" s="315"/>
      <c r="D34" s="318">
        <v>0</v>
      </c>
      <c r="E34" s="317"/>
    </row>
    <row r="35" s="295" customFormat="1" ht="15" customHeight="1" spans="1:5">
      <c r="A35" s="313">
        <v>2010350</v>
      </c>
      <c r="B35" s="313" t="s">
        <v>250</v>
      </c>
      <c r="C35" s="315">
        <v>748</v>
      </c>
      <c r="D35" s="318">
        <v>799</v>
      </c>
      <c r="E35" s="317">
        <f>D35/C35*100</f>
        <v>106.818181818182</v>
      </c>
    </row>
    <row r="36" s="295" customFormat="1" ht="15" customHeight="1" spans="1:5">
      <c r="A36" s="313">
        <v>2010399</v>
      </c>
      <c r="B36" s="313" t="s">
        <v>262</v>
      </c>
      <c r="C36" s="315">
        <v>1685</v>
      </c>
      <c r="D36" s="318">
        <v>2391</v>
      </c>
      <c r="E36" s="317">
        <f>D36/C36*100</f>
        <v>141.899109792285</v>
      </c>
    </row>
    <row r="37" s="296" customFormat="1" ht="15" customHeight="1" spans="1:5">
      <c r="A37" s="313">
        <v>20104</v>
      </c>
      <c r="B37" s="314" t="s">
        <v>263</v>
      </c>
      <c r="C37" s="315">
        <f>SUM(C38:C47)</f>
        <v>0</v>
      </c>
      <c r="D37" s="319">
        <v>0</v>
      </c>
      <c r="E37" s="317"/>
    </row>
    <row r="38" s="295" customFormat="1" ht="15" customHeight="1" spans="1:5">
      <c r="A38" s="313">
        <v>2010401</v>
      </c>
      <c r="B38" s="313" t="s">
        <v>241</v>
      </c>
      <c r="C38" s="315"/>
      <c r="D38" s="318">
        <v>0</v>
      </c>
      <c r="E38" s="317"/>
    </row>
    <row r="39" s="295" customFormat="1" ht="15" customHeight="1" spans="1:5">
      <c r="A39" s="313">
        <v>2010402</v>
      </c>
      <c r="B39" s="313" t="s">
        <v>242</v>
      </c>
      <c r="C39" s="315"/>
      <c r="D39" s="318">
        <v>0</v>
      </c>
      <c r="E39" s="317"/>
    </row>
    <row r="40" s="295" customFormat="1" ht="15" customHeight="1" spans="1:5">
      <c r="A40" s="313">
        <v>2010403</v>
      </c>
      <c r="B40" s="313" t="s">
        <v>243</v>
      </c>
      <c r="C40" s="315"/>
      <c r="D40" s="318">
        <v>0</v>
      </c>
      <c r="E40" s="317"/>
    </row>
    <row r="41" s="295" customFormat="1" ht="15" customHeight="1" spans="1:5">
      <c r="A41" s="313">
        <v>2010404</v>
      </c>
      <c r="B41" s="313" t="s">
        <v>264</v>
      </c>
      <c r="C41" s="315"/>
      <c r="D41" s="318">
        <v>0</v>
      </c>
      <c r="E41" s="317"/>
    </row>
    <row r="42" s="295" customFormat="1" ht="15" customHeight="1" spans="1:5">
      <c r="A42" s="313">
        <v>2010405</v>
      </c>
      <c r="B42" s="313" t="s">
        <v>265</v>
      </c>
      <c r="C42" s="315"/>
      <c r="D42" s="318">
        <v>0</v>
      </c>
      <c r="E42" s="317"/>
    </row>
    <row r="43" s="295" customFormat="1" ht="15" customHeight="1" spans="1:5">
      <c r="A43" s="313">
        <v>2010406</v>
      </c>
      <c r="B43" s="313" t="s">
        <v>266</v>
      </c>
      <c r="C43" s="315"/>
      <c r="D43" s="318">
        <v>0</v>
      </c>
      <c r="E43" s="317"/>
    </row>
    <row r="44" s="295" customFormat="1" ht="15" customHeight="1" spans="1:5">
      <c r="A44" s="313">
        <v>2010407</v>
      </c>
      <c r="B44" s="313" t="s">
        <v>267</v>
      </c>
      <c r="C44" s="315"/>
      <c r="D44" s="318">
        <v>0</v>
      </c>
      <c r="E44" s="317"/>
    </row>
    <row r="45" s="295" customFormat="1" ht="15" customHeight="1" spans="1:5">
      <c r="A45" s="313">
        <v>2010408</v>
      </c>
      <c r="B45" s="313" t="s">
        <v>268</v>
      </c>
      <c r="C45" s="315"/>
      <c r="D45" s="318">
        <v>0</v>
      </c>
      <c r="E45" s="317"/>
    </row>
    <row r="46" s="295" customFormat="1" ht="15" customHeight="1" spans="1:5">
      <c r="A46" s="313">
        <v>2010450</v>
      </c>
      <c r="B46" s="313" t="s">
        <v>250</v>
      </c>
      <c r="C46" s="315"/>
      <c r="D46" s="318">
        <v>0</v>
      </c>
      <c r="E46" s="317"/>
    </row>
    <row r="47" s="295" customFormat="1" ht="15" customHeight="1" spans="1:5">
      <c r="A47" s="313">
        <v>2010499</v>
      </c>
      <c r="B47" s="313" t="s">
        <v>269</v>
      </c>
      <c r="C47" s="315"/>
      <c r="D47" s="318">
        <v>0</v>
      </c>
      <c r="E47" s="317"/>
    </row>
    <row r="48" s="295" customFormat="1" ht="15" customHeight="1" spans="1:5">
      <c r="A48" s="313">
        <v>20105</v>
      </c>
      <c r="B48" s="314" t="s">
        <v>270</v>
      </c>
      <c r="C48" s="315">
        <f>SUM(C49:C58)</f>
        <v>135</v>
      </c>
      <c r="D48" s="316">
        <v>50</v>
      </c>
      <c r="E48" s="317">
        <f>D48/C48*100</f>
        <v>37.037037037037</v>
      </c>
    </row>
    <row r="49" s="296" customFormat="1" ht="15" customHeight="1" spans="1:5">
      <c r="A49" s="313">
        <v>2010501</v>
      </c>
      <c r="B49" s="313" t="s">
        <v>241</v>
      </c>
      <c r="C49" s="315"/>
      <c r="D49" s="319">
        <v>0</v>
      </c>
      <c r="E49" s="317"/>
    </row>
    <row r="50" s="295" customFormat="1" ht="15" customHeight="1" spans="1:5">
      <c r="A50" s="313">
        <v>2010502</v>
      </c>
      <c r="B50" s="313" t="s">
        <v>242</v>
      </c>
      <c r="C50" s="315"/>
      <c r="D50" s="318">
        <v>0</v>
      </c>
      <c r="E50" s="317"/>
    </row>
    <row r="51" s="295" customFormat="1" ht="15" customHeight="1" spans="1:5">
      <c r="A51" s="313">
        <v>2010503</v>
      </c>
      <c r="B51" s="313" t="s">
        <v>243</v>
      </c>
      <c r="C51" s="315"/>
      <c r="D51" s="318">
        <v>0</v>
      </c>
      <c r="E51" s="317"/>
    </row>
    <row r="52" s="295" customFormat="1" ht="15" customHeight="1" spans="1:5">
      <c r="A52" s="313">
        <v>2010504</v>
      </c>
      <c r="B52" s="313" t="s">
        <v>271</v>
      </c>
      <c r="C52" s="315"/>
      <c r="D52" s="318">
        <v>0</v>
      </c>
      <c r="E52" s="317"/>
    </row>
    <row r="53" s="295" customFormat="1" ht="15" customHeight="1" spans="1:5">
      <c r="A53" s="313">
        <v>2010505</v>
      </c>
      <c r="B53" s="313" t="s">
        <v>272</v>
      </c>
      <c r="C53" s="315"/>
      <c r="D53" s="318">
        <v>0</v>
      </c>
      <c r="E53" s="317"/>
    </row>
    <row r="54" s="295" customFormat="1" ht="15" customHeight="1" spans="1:5">
      <c r="A54" s="313">
        <v>2010506</v>
      </c>
      <c r="B54" s="313" t="s">
        <v>273</v>
      </c>
      <c r="C54" s="315"/>
      <c r="D54" s="318">
        <v>0</v>
      </c>
      <c r="E54" s="317"/>
    </row>
    <row r="55" s="295" customFormat="1" ht="15" customHeight="1" spans="1:5">
      <c r="A55" s="313">
        <v>2010507</v>
      </c>
      <c r="B55" s="313" t="s">
        <v>274</v>
      </c>
      <c r="C55" s="315">
        <v>2</v>
      </c>
      <c r="D55" s="318">
        <v>0</v>
      </c>
      <c r="E55" s="317">
        <f>D55/C55*100</f>
        <v>0</v>
      </c>
    </row>
    <row r="56" s="295" customFormat="1" ht="15" customHeight="1" spans="1:5">
      <c r="A56" s="313">
        <v>2010508</v>
      </c>
      <c r="B56" s="313" t="s">
        <v>275</v>
      </c>
      <c r="C56" s="315"/>
      <c r="D56" s="318">
        <v>0</v>
      </c>
      <c r="E56" s="317"/>
    </row>
    <row r="57" s="295" customFormat="1" ht="15" customHeight="1" spans="1:5">
      <c r="A57" s="313">
        <v>2010550</v>
      </c>
      <c r="B57" s="313" t="s">
        <v>250</v>
      </c>
      <c r="C57" s="315"/>
      <c r="D57" s="318">
        <v>0</v>
      </c>
      <c r="E57" s="317"/>
    </row>
    <row r="58" s="295" customFormat="1" ht="15" customHeight="1" spans="1:5">
      <c r="A58" s="313">
        <v>2010599</v>
      </c>
      <c r="B58" s="313" t="s">
        <v>276</v>
      </c>
      <c r="C58" s="315">
        <v>133</v>
      </c>
      <c r="D58" s="318">
        <v>50</v>
      </c>
      <c r="E58" s="317">
        <f>D58/C58*100</f>
        <v>37.593984962406</v>
      </c>
    </row>
    <row r="59" s="295" customFormat="1" ht="15" customHeight="1" spans="1:5">
      <c r="A59" s="313">
        <v>20106</v>
      </c>
      <c r="B59" s="314" t="s">
        <v>277</v>
      </c>
      <c r="C59" s="315">
        <f>SUM(C60:C69)</f>
        <v>336</v>
      </c>
      <c r="D59" s="316">
        <v>309</v>
      </c>
      <c r="E59" s="317">
        <f>D59/C59*100</f>
        <v>91.9642857142857</v>
      </c>
    </row>
    <row r="60" s="296" customFormat="1" ht="15" customHeight="1" spans="1:5">
      <c r="A60" s="313">
        <v>2010601</v>
      </c>
      <c r="B60" s="313" t="s">
        <v>241</v>
      </c>
      <c r="C60" s="315">
        <v>83</v>
      </c>
      <c r="D60" s="319">
        <v>96</v>
      </c>
      <c r="E60" s="317">
        <f>D60/C60*100</f>
        <v>115.66265060241</v>
      </c>
    </row>
    <row r="61" s="295" customFormat="1" ht="15" customHeight="1" spans="1:5">
      <c r="A61" s="313">
        <v>2010602</v>
      </c>
      <c r="B61" s="313" t="s">
        <v>242</v>
      </c>
      <c r="C61" s="315"/>
      <c r="D61" s="318">
        <v>0</v>
      </c>
      <c r="E61" s="317"/>
    </row>
    <row r="62" s="295" customFormat="1" ht="15" customHeight="1" spans="1:5">
      <c r="A62" s="313">
        <v>2010603</v>
      </c>
      <c r="B62" s="313" t="s">
        <v>243</v>
      </c>
      <c r="C62" s="315"/>
      <c r="D62" s="318">
        <v>0</v>
      </c>
      <c r="E62" s="317"/>
    </row>
    <row r="63" s="295" customFormat="1" ht="15" customHeight="1" spans="1:5">
      <c r="A63" s="313">
        <v>2010604</v>
      </c>
      <c r="B63" s="313" t="s">
        <v>278</v>
      </c>
      <c r="C63" s="315"/>
      <c r="D63" s="318">
        <v>0</v>
      </c>
      <c r="E63" s="317"/>
    </row>
    <row r="64" s="295" customFormat="1" ht="15" customHeight="1" spans="1:5">
      <c r="A64" s="313">
        <v>2010605</v>
      </c>
      <c r="B64" s="313" t="s">
        <v>279</v>
      </c>
      <c r="C64" s="315"/>
      <c r="D64" s="318">
        <v>0</v>
      </c>
      <c r="E64" s="317"/>
    </row>
    <row r="65" s="295" customFormat="1" ht="15" customHeight="1" spans="1:5">
      <c r="A65" s="313">
        <v>2010606</v>
      </c>
      <c r="B65" s="313" t="s">
        <v>280</v>
      </c>
      <c r="C65" s="315"/>
      <c r="D65" s="318">
        <v>0</v>
      </c>
      <c r="E65" s="317"/>
    </row>
    <row r="66" s="295" customFormat="1" ht="15" customHeight="1" spans="1:5">
      <c r="A66" s="313">
        <v>2010607</v>
      </c>
      <c r="B66" s="313" t="s">
        <v>281</v>
      </c>
      <c r="C66" s="315">
        <v>46</v>
      </c>
      <c r="D66" s="318">
        <v>57</v>
      </c>
      <c r="E66" s="317">
        <f>D66/C66*100</f>
        <v>123.913043478261</v>
      </c>
    </row>
    <row r="67" s="295" customFormat="1" ht="15" customHeight="1" spans="1:5">
      <c r="A67" s="313">
        <v>2010608</v>
      </c>
      <c r="B67" s="313" t="s">
        <v>282</v>
      </c>
      <c r="C67" s="315">
        <v>81</v>
      </c>
      <c r="D67" s="318">
        <v>52</v>
      </c>
      <c r="E67" s="317">
        <f>D67/C67*100</f>
        <v>64.1975308641975</v>
      </c>
    </row>
    <row r="68" s="295" customFormat="1" ht="15" customHeight="1" spans="1:5">
      <c r="A68" s="313">
        <v>2010650</v>
      </c>
      <c r="B68" s="313" t="s">
        <v>250</v>
      </c>
      <c r="C68" s="315">
        <v>99</v>
      </c>
      <c r="D68" s="318">
        <v>104</v>
      </c>
      <c r="E68" s="317">
        <f>D68/C68*100</f>
        <v>105.050505050505</v>
      </c>
    </row>
    <row r="69" s="295" customFormat="1" ht="15" customHeight="1" spans="1:5">
      <c r="A69" s="313">
        <v>2010699</v>
      </c>
      <c r="B69" s="313" t="s">
        <v>283</v>
      </c>
      <c r="C69" s="315">
        <v>27</v>
      </c>
      <c r="D69" s="318">
        <v>0</v>
      </c>
      <c r="E69" s="317">
        <f>D69/C69*100</f>
        <v>0</v>
      </c>
    </row>
    <row r="70" s="295" customFormat="1" ht="15" customHeight="1" spans="1:5">
      <c r="A70" s="313">
        <v>20107</v>
      </c>
      <c r="B70" s="314" t="s">
        <v>284</v>
      </c>
      <c r="C70" s="315">
        <f>SUM(C71:C77)</f>
        <v>550</v>
      </c>
      <c r="D70" s="316">
        <v>550</v>
      </c>
      <c r="E70" s="317">
        <f>D70/C70*100</f>
        <v>100</v>
      </c>
    </row>
    <row r="71" s="296" customFormat="1" ht="15" customHeight="1" spans="1:5">
      <c r="A71" s="313">
        <v>2010701</v>
      </c>
      <c r="B71" s="313" t="s">
        <v>241</v>
      </c>
      <c r="C71" s="315"/>
      <c r="D71" s="319">
        <v>0</v>
      </c>
      <c r="E71" s="317"/>
    </row>
    <row r="72" s="295" customFormat="1" ht="15" customHeight="1" spans="1:5">
      <c r="A72" s="313">
        <v>2010702</v>
      </c>
      <c r="B72" s="313" t="s">
        <v>242</v>
      </c>
      <c r="C72" s="315"/>
      <c r="D72" s="318">
        <v>0</v>
      </c>
      <c r="E72" s="317"/>
    </row>
    <row r="73" s="295" customFormat="1" ht="15" customHeight="1" spans="1:5">
      <c r="A73" s="313">
        <v>2010703</v>
      </c>
      <c r="B73" s="313" t="s">
        <v>243</v>
      </c>
      <c r="C73" s="315"/>
      <c r="D73" s="318">
        <v>0</v>
      </c>
      <c r="E73" s="317"/>
    </row>
    <row r="74" s="295" customFormat="1" ht="15" customHeight="1" spans="1:5">
      <c r="A74" s="313">
        <v>2010709</v>
      </c>
      <c r="B74" s="313" t="s">
        <v>281</v>
      </c>
      <c r="C74" s="315"/>
      <c r="D74" s="318">
        <v>0</v>
      </c>
      <c r="E74" s="317"/>
    </row>
    <row r="75" s="295" customFormat="1" ht="15" customHeight="1" spans="1:5">
      <c r="A75" s="313">
        <v>2010710</v>
      </c>
      <c r="B75" s="313" t="s">
        <v>285</v>
      </c>
      <c r="C75" s="315"/>
      <c r="D75" s="318">
        <v>0</v>
      </c>
      <c r="E75" s="317"/>
    </row>
    <row r="76" s="295" customFormat="1" ht="15" customHeight="1" spans="1:5">
      <c r="A76" s="313">
        <v>2010750</v>
      </c>
      <c r="B76" s="313" t="s">
        <v>250</v>
      </c>
      <c r="C76" s="315"/>
      <c r="D76" s="318">
        <v>0</v>
      </c>
      <c r="E76" s="317"/>
    </row>
    <row r="77" s="295" customFormat="1" ht="15" customHeight="1" spans="1:5">
      <c r="A77" s="313">
        <v>2010799</v>
      </c>
      <c r="B77" s="313" t="s">
        <v>286</v>
      </c>
      <c r="C77" s="315">
        <v>550</v>
      </c>
      <c r="D77" s="318">
        <v>550</v>
      </c>
      <c r="E77" s="317">
        <f>D77/C77*100</f>
        <v>100</v>
      </c>
    </row>
    <row r="78" s="295" customFormat="1" ht="15" customHeight="1" spans="1:5">
      <c r="A78" s="313">
        <v>20108</v>
      </c>
      <c r="B78" s="314" t="s">
        <v>287</v>
      </c>
      <c r="C78" s="315">
        <f>SUM(C79:C86)</f>
        <v>0</v>
      </c>
      <c r="D78" s="318">
        <v>0</v>
      </c>
      <c r="E78" s="317"/>
    </row>
    <row r="79" s="295" customFormat="1" ht="15" customHeight="1" spans="1:5">
      <c r="A79" s="313">
        <v>2010801</v>
      </c>
      <c r="B79" s="313" t="s">
        <v>241</v>
      </c>
      <c r="C79" s="315"/>
      <c r="D79" s="318">
        <v>0</v>
      </c>
      <c r="E79" s="317"/>
    </row>
    <row r="80" s="295" customFormat="1" ht="15" customHeight="1" spans="1:5">
      <c r="A80" s="313">
        <v>2010802</v>
      </c>
      <c r="B80" s="313" t="s">
        <v>242</v>
      </c>
      <c r="C80" s="315"/>
      <c r="D80" s="318">
        <v>0</v>
      </c>
      <c r="E80" s="317"/>
    </row>
    <row r="81" s="295" customFormat="1" ht="15" customHeight="1" spans="1:5">
      <c r="A81" s="313">
        <v>2010803</v>
      </c>
      <c r="B81" s="313" t="s">
        <v>243</v>
      </c>
      <c r="C81" s="315"/>
      <c r="D81" s="318">
        <v>0</v>
      </c>
      <c r="E81" s="317"/>
    </row>
    <row r="82" s="295" customFormat="1" ht="15" customHeight="1" spans="1:5">
      <c r="A82" s="313">
        <v>2010804</v>
      </c>
      <c r="B82" s="313" t="s">
        <v>288</v>
      </c>
      <c r="C82" s="315"/>
      <c r="D82" s="318">
        <v>0</v>
      </c>
      <c r="E82" s="317"/>
    </row>
    <row r="83" s="296" customFormat="1" ht="15" customHeight="1" spans="1:5">
      <c r="A83" s="313">
        <v>2010805</v>
      </c>
      <c r="B83" s="313" t="s">
        <v>289</v>
      </c>
      <c r="C83" s="315"/>
      <c r="D83" s="319">
        <v>0</v>
      </c>
      <c r="E83" s="317"/>
    </row>
    <row r="84" s="295" customFormat="1" ht="15" customHeight="1" spans="1:5">
      <c r="A84" s="313">
        <v>2010806</v>
      </c>
      <c r="B84" s="313" t="s">
        <v>281</v>
      </c>
      <c r="C84" s="315"/>
      <c r="D84" s="318">
        <v>0</v>
      </c>
      <c r="E84" s="317"/>
    </row>
    <row r="85" s="295" customFormat="1" ht="15" customHeight="1" spans="1:5">
      <c r="A85" s="313">
        <v>2010850</v>
      </c>
      <c r="B85" s="313" t="s">
        <v>250</v>
      </c>
      <c r="C85" s="315"/>
      <c r="D85" s="318">
        <v>0</v>
      </c>
      <c r="E85" s="317"/>
    </row>
    <row r="86" s="295" customFormat="1" ht="15" customHeight="1" spans="1:5">
      <c r="A86" s="313">
        <v>2010899</v>
      </c>
      <c r="B86" s="313" t="s">
        <v>290</v>
      </c>
      <c r="C86" s="315"/>
      <c r="D86" s="318">
        <v>0</v>
      </c>
      <c r="E86" s="317"/>
    </row>
    <row r="87" s="295" customFormat="1" ht="15" customHeight="1" spans="1:5">
      <c r="A87" s="313">
        <v>20109</v>
      </c>
      <c r="B87" s="314" t="s">
        <v>291</v>
      </c>
      <c r="C87" s="315">
        <f>SUM(C88:C99)</f>
        <v>0</v>
      </c>
      <c r="D87" s="318">
        <v>0</v>
      </c>
      <c r="E87" s="317"/>
    </row>
    <row r="88" s="295" customFormat="1" ht="15" customHeight="1" spans="1:5">
      <c r="A88" s="313">
        <v>2010901</v>
      </c>
      <c r="B88" s="313" t="s">
        <v>241</v>
      </c>
      <c r="C88" s="315"/>
      <c r="D88" s="318">
        <v>0</v>
      </c>
      <c r="E88" s="317"/>
    </row>
    <row r="89" s="295" customFormat="1" ht="15" customHeight="1" spans="1:5">
      <c r="A89" s="313">
        <v>2010902</v>
      </c>
      <c r="B89" s="313" t="s">
        <v>242</v>
      </c>
      <c r="C89" s="315"/>
      <c r="D89" s="318">
        <v>0</v>
      </c>
      <c r="E89" s="317"/>
    </row>
    <row r="90" s="295" customFormat="1" ht="15" customHeight="1" spans="1:5">
      <c r="A90" s="313">
        <v>2010903</v>
      </c>
      <c r="B90" s="313" t="s">
        <v>243</v>
      </c>
      <c r="C90" s="315"/>
      <c r="D90" s="318">
        <v>0</v>
      </c>
      <c r="E90" s="317"/>
    </row>
    <row r="91" s="295" customFormat="1" ht="15" customHeight="1" spans="1:5">
      <c r="A91" s="313">
        <v>2010905</v>
      </c>
      <c r="B91" s="313" t="s">
        <v>292</v>
      </c>
      <c r="C91" s="315"/>
      <c r="D91" s="318">
        <v>0</v>
      </c>
      <c r="E91" s="317"/>
    </row>
    <row r="92" s="296" customFormat="1" ht="15" customHeight="1" spans="1:5">
      <c r="A92" s="313">
        <v>2010907</v>
      </c>
      <c r="B92" s="313" t="s">
        <v>293</v>
      </c>
      <c r="C92" s="315"/>
      <c r="D92" s="319">
        <v>0</v>
      </c>
      <c r="E92" s="317"/>
    </row>
    <row r="93" s="295" customFormat="1" ht="15" customHeight="1" spans="1:5">
      <c r="A93" s="313">
        <v>2010908</v>
      </c>
      <c r="B93" s="313" t="s">
        <v>281</v>
      </c>
      <c r="C93" s="315"/>
      <c r="D93" s="318">
        <v>0</v>
      </c>
      <c r="E93" s="317"/>
    </row>
    <row r="94" s="295" customFormat="1" ht="15" customHeight="1" spans="1:5">
      <c r="A94" s="313">
        <v>2010909</v>
      </c>
      <c r="B94" s="313" t="s">
        <v>294</v>
      </c>
      <c r="C94" s="315"/>
      <c r="D94" s="318">
        <v>0</v>
      </c>
      <c r="E94" s="317"/>
    </row>
    <row r="95" s="295" customFormat="1" ht="15" customHeight="1" spans="1:5">
      <c r="A95" s="313">
        <v>2010910</v>
      </c>
      <c r="B95" s="313" t="s">
        <v>295</v>
      </c>
      <c r="C95" s="315"/>
      <c r="D95" s="318">
        <v>0</v>
      </c>
      <c r="E95" s="317"/>
    </row>
    <row r="96" s="295" customFormat="1" ht="15" customHeight="1" spans="1:5">
      <c r="A96" s="313">
        <v>2010911</v>
      </c>
      <c r="B96" s="313" t="s">
        <v>296</v>
      </c>
      <c r="C96" s="315"/>
      <c r="D96" s="318">
        <v>0</v>
      </c>
      <c r="E96" s="317"/>
    </row>
    <row r="97" s="295" customFormat="1" ht="15" customHeight="1" spans="1:5">
      <c r="A97" s="313">
        <v>2010912</v>
      </c>
      <c r="B97" s="313" t="s">
        <v>297</v>
      </c>
      <c r="C97" s="315"/>
      <c r="D97" s="318">
        <v>0</v>
      </c>
      <c r="E97" s="317"/>
    </row>
    <row r="98" s="295" customFormat="1" ht="15" customHeight="1" spans="1:5">
      <c r="A98" s="313">
        <v>2010950</v>
      </c>
      <c r="B98" s="313" t="s">
        <v>250</v>
      </c>
      <c r="C98" s="315"/>
      <c r="D98" s="318">
        <v>0</v>
      </c>
      <c r="E98" s="317"/>
    </row>
    <row r="99" s="295" customFormat="1" ht="15" customHeight="1" spans="1:5">
      <c r="A99" s="313">
        <v>2010999</v>
      </c>
      <c r="B99" s="313" t="s">
        <v>298</v>
      </c>
      <c r="C99" s="315"/>
      <c r="D99" s="318">
        <v>0</v>
      </c>
      <c r="E99" s="317"/>
    </row>
    <row r="100" s="295" customFormat="1" ht="15" customHeight="1" spans="1:5">
      <c r="A100" s="313">
        <v>20111</v>
      </c>
      <c r="B100" s="314" t="s">
        <v>299</v>
      </c>
      <c r="C100" s="315">
        <f>SUM(C101:C108)</f>
        <v>1</v>
      </c>
      <c r="D100" s="316">
        <v>0</v>
      </c>
      <c r="E100" s="317">
        <f>D100/C100*100</f>
        <v>0</v>
      </c>
    </row>
    <row r="101" s="295" customFormat="1" ht="15" customHeight="1" spans="1:5">
      <c r="A101" s="313">
        <v>2011101</v>
      </c>
      <c r="B101" s="313" t="s">
        <v>241</v>
      </c>
      <c r="C101" s="315"/>
      <c r="D101" s="318">
        <v>0</v>
      </c>
      <c r="E101" s="317"/>
    </row>
    <row r="102" s="296" customFormat="1" ht="15" customHeight="1" spans="1:5">
      <c r="A102" s="313">
        <v>2011102</v>
      </c>
      <c r="B102" s="313" t="s">
        <v>242</v>
      </c>
      <c r="C102" s="315"/>
      <c r="D102" s="319">
        <v>0</v>
      </c>
      <c r="E102" s="317"/>
    </row>
    <row r="103" s="295" customFormat="1" ht="15" customHeight="1" spans="1:5">
      <c r="A103" s="313">
        <v>2011103</v>
      </c>
      <c r="B103" s="313" t="s">
        <v>243</v>
      </c>
      <c r="C103" s="315"/>
      <c r="D103" s="318">
        <v>0</v>
      </c>
      <c r="E103" s="317"/>
    </row>
    <row r="104" s="295" customFormat="1" ht="15" customHeight="1" spans="1:5">
      <c r="A104" s="313">
        <v>2011104</v>
      </c>
      <c r="B104" s="313" t="s">
        <v>300</v>
      </c>
      <c r="C104" s="315"/>
      <c r="D104" s="318">
        <v>0</v>
      </c>
      <c r="E104" s="317"/>
    </row>
    <row r="105" s="295" customFormat="1" ht="15" customHeight="1" spans="1:5">
      <c r="A105" s="313">
        <v>2011105</v>
      </c>
      <c r="B105" s="313" t="s">
        <v>301</v>
      </c>
      <c r="C105" s="315"/>
      <c r="D105" s="318">
        <v>0</v>
      </c>
      <c r="E105" s="317"/>
    </row>
    <row r="106" s="295" customFormat="1" ht="15" customHeight="1" spans="1:5">
      <c r="A106" s="313">
        <v>2011106</v>
      </c>
      <c r="B106" s="313" t="s">
        <v>302</v>
      </c>
      <c r="C106" s="315"/>
      <c r="D106" s="318">
        <v>0</v>
      </c>
      <c r="E106" s="317"/>
    </row>
    <row r="107" s="295" customFormat="1" ht="15" customHeight="1" spans="1:5">
      <c r="A107" s="313">
        <v>2011150</v>
      </c>
      <c r="B107" s="313" t="s">
        <v>250</v>
      </c>
      <c r="C107" s="315"/>
      <c r="D107" s="318">
        <v>0</v>
      </c>
      <c r="E107" s="317"/>
    </row>
    <row r="108" s="295" customFormat="1" ht="15" customHeight="1" spans="1:5">
      <c r="A108" s="313">
        <v>2011199</v>
      </c>
      <c r="B108" s="313" t="s">
        <v>303</v>
      </c>
      <c r="C108" s="315">
        <v>1</v>
      </c>
      <c r="D108" s="318">
        <v>0</v>
      </c>
      <c r="E108" s="317">
        <f>D108/C108*100</f>
        <v>0</v>
      </c>
    </row>
    <row r="109" s="295" customFormat="1" ht="15" customHeight="1" spans="1:5">
      <c r="A109" s="313">
        <v>20113</v>
      </c>
      <c r="B109" s="314" t="s">
        <v>304</v>
      </c>
      <c r="C109" s="315">
        <f>SUM(C110:C119)</f>
        <v>421</v>
      </c>
      <c r="D109" s="316">
        <v>100</v>
      </c>
      <c r="E109" s="317">
        <f>D109/C109*100</f>
        <v>23.7529691211401</v>
      </c>
    </row>
    <row r="110" s="295" customFormat="1" ht="15" customHeight="1" spans="1:5">
      <c r="A110" s="313">
        <v>2011301</v>
      </c>
      <c r="B110" s="313" t="s">
        <v>241</v>
      </c>
      <c r="C110" s="315"/>
      <c r="D110" s="318">
        <v>0</v>
      </c>
      <c r="E110" s="317"/>
    </row>
    <row r="111" s="295" customFormat="1" ht="15" customHeight="1" spans="1:5">
      <c r="A111" s="313">
        <v>2011302</v>
      </c>
      <c r="B111" s="313" t="s">
        <v>242</v>
      </c>
      <c r="C111" s="315"/>
      <c r="D111" s="318">
        <v>0</v>
      </c>
      <c r="E111" s="317"/>
    </row>
    <row r="112" s="295" customFormat="1" ht="15" customHeight="1" spans="1:5">
      <c r="A112" s="313">
        <v>2011303</v>
      </c>
      <c r="B112" s="313" t="s">
        <v>243</v>
      </c>
      <c r="C112" s="315"/>
      <c r="D112" s="318">
        <v>0</v>
      </c>
      <c r="E112" s="317"/>
    </row>
    <row r="113" s="295" customFormat="1" ht="15" customHeight="1" spans="1:5">
      <c r="A113" s="313">
        <v>2011304</v>
      </c>
      <c r="B113" s="313" t="s">
        <v>305</v>
      </c>
      <c r="C113" s="315"/>
      <c r="D113" s="318">
        <v>0</v>
      </c>
      <c r="E113" s="317"/>
    </row>
    <row r="114" s="295" customFormat="1" ht="15" customHeight="1" spans="1:5">
      <c r="A114" s="313">
        <v>2011305</v>
      </c>
      <c r="B114" s="313" t="s">
        <v>306</v>
      </c>
      <c r="C114" s="315"/>
      <c r="D114" s="318">
        <v>0</v>
      </c>
      <c r="E114" s="317"/>
    </row>
    <row r="115" s="295" customFormat="1" ht="15" customHeight="1" spans="1:5">
      <c r="A115" s="313">
        <v>2011306</v>
      </c>
      <c r="B115" s="313" t="s">
        <v>307</v>
      </c>
      <c r="C115" s="315"/>
      <c r="D115" s="318">
        <v>0</v>
      </c>
      <c r="E115" s="317"/>
    </row>
    <row r="116" s="295" customFormat="1" ht="15" customHeight="1" spans="1:5">
      <c r="A116" s="313">
        <v>2011307</v>
      </c>
      <c r="B116" s="313" t="s">
        <v>308</v>
      </c>
      <c r="C116" s="315"/>
      <c r="D116" s="318">
        <v>0</v>
      </c>
      <c r="E116" s="317"/>
    </row>
    <row r="117" s="296" customFormat="1" ht="15" customHeight="1" spans="1:5">
      <c r="A117" s="313">
        <v>2011308</v>
      </c>
      <c r="B117" s="313" t="s">
        <v>309</v>
      </c>
      <c r="C117" s="315">
        <v>416</v>
      </c>
      <c r="D117" s="319">
        <v>100</v>
      </c>
      <c r="E117" s="317">
        <f>D117/C117*100</f>
        <v>24.0384615384615</v>
      </c>
    </row>
    <row r="118" s="295" customFormat="1" ht="15" customHeight="1" spans="1:5">
      <c r="A118" s="313">
        <v>2011350</v>
      </c>
      <c r="B118" s="313" t="s">
        <v>250</v>
      </c>
      <c r="C118" s="315"/>
      <c r="D118" s="318">
        <v>0</v>
      </c>
      <c r="E118" s="317"/>
    </row>
    <row r="119" s="295" customFormat="1" ht="15" customHeight="1" spans="1:5">
      <c r="A119" s="313">
        <v>2011399</v>
      </c>
      <c r="B119" s="313" t="s">
        <v>310</v>
      </c>
      <c r="C119" s="315">
        <v>5</v>
      </c>
      <c r="D119" s="318">
        <v>0</v>
      </c>
      <c r="E119" s="317">
        <f>D119/C119*100</f>
        <v>0</v>
      </c>
    </row>
    <row r="120" s="295" customFormat="1" ht="15" customHeight="1" spans="1:5">
      <c r="A120" s="313">
        <v>20114</v>
      </c>
      <c r="B120" s="314" t="s">
        <v>311</v>
      </c>
      <c r="C120" s="315">
        <f>SUM(C121:C131)</f>
        <v>0</v>
      </c>
      <c r="D120" s="318">
        <v>0</v>
      </c>
      <c r="E120" s="317"/>
    </row>
    <row r="121" s="295" customFormat="1" ht="15" customHeight="1" spans="1:5">
      <c r="A121" s="313">
        <v>2011401</v>
      </c>
      <c r="B121" s="313" t="s">
        <v>241</v>
      </c>
      <c r="C121" s="315"/>
      <c r="D121" s="318">
        <v>0</v>
      </c>
      <c r="E121" s="317"/>
    </row>
    <row r="122" s="295" customFormat="1" ht="15" customHeight="1" spans="1:5">
      <c r="A122" s="313">
        <v>2011402</v>
      </c>
      <c r="B122" s="313" t="s">
        <v>242</v>
      </c>
      <c r="C122" s="315"/>
      <c r="D122" s="318">
        <v>0</v>
      </c>
      <c r="E122" s="317"/>
    </row>
    <row r="123" s="295" customFormat="1" ht="15" customHeight="1" spans="1:5">
      <c r="A123" s="313">
        <v>2011403</v>
      </c>
      <c r="B123" s="313" t="s">
        <v>243</v>
      </c>
      <c r="C123" s="315"/>
      <c r="D123" s="318">
        <v>0</v>
      </c>
      <c r="E123" s="317"/>
    </row>
    <row r="124" s="295" customFormat="1" ht="15" customHeight="1" spans="1:5">
      <c r="A124" s="313">
        <v>2011404</v>
      </c>
      <c r="B124" s="313" t="s">
        <v>312</v>
      </c>
      <c r="C124" s="315"/>
      <c r="D124" s="318">
        <v>0</v>
      </c>
      <c r="E124" s="317"/>
    </row>
    <row r="125" s="295" customFormat="1" ht="15" customHeight="1" spans="1:5">
      <c r="A125" s="313">
        <v>2011405</v>
      </c>
      <c r="B125" s="313" t="s">
        <v>313</v>
      </c>
      <c r="C125" s="315"/>
      <c r="D125" s="318">
        <v>0</v>
      </c>
      <c r="E125" s="317"/>
    </row>
    <row r="126" s="296" customFormat="1" ht="15" customHeight="1" spans="1:5">
      <c r="A126" s="313">
        <v>2011408</v>
      </c>
      <c r="B126" s="313" t="s">
        <v>314</v>
      </c>
      <c r="C126" s="315"/>
      <c r="D126" s="319">
        <v>0</v>
      </c>
      <c r="E126" s="317"/>
    </row>
    <row r="127" s="295" customFormat="1" ht="15" customHeight="1" spans="1:5">
      <c r="A127" s="313">
        <v>2011409</v>
      </c>
      <c r="B127" s="313" t="s">
        <v>315</v>
      </c>
      <c r="C127" s="315"/>
      <c r="D127" s="318">
        <v>0</v>
      </c>
      <c r="E127" s="317"/>
    </row>
    <row r="128" s="295" customFormat="1" ht="15" customHeight="1" spans="1:5">
      <c r="A128" s="313">
        <v>2011410</v>
      </c>
      <c r="B128" s="313" t="s">
        <v>316</v>
      </c>
      <c r="C128" s="315"/>
      <c r="D128" s="318">
        <v>0</v>
      </c>
      <c r="E128" s="317"/>
    </row>
    <row r="129" s="295" customFormat="1" ht="15" customHeight="1" spans="1:5">
      <c r="A129" s="313">
        <v>2011411</v>
      </c>
      <c r="B129" s="313" t="s">
        <v>317</v>
      </c>
      <c r="C129" s="315"/>
      <c r="D129" s="318">
        <v>0</v>
      </c>
      <c r="E129" s="317"/>
    </row>
    <row r="130" s="295" customFormat="1" ht="15" customHeight="1" spans="1:5">
      <c r="A130" s="313">
        <v>2011450</v>
      </c>
      <c r="B130" s="313" t="s">
        <v>250</v>
      </c>
      <c r="C130" s="315"/>
      <c r="D130" s="318">
        <v>0</v>
      </c>
      <c r="E130" s="317"/>
    </row>
    <row r="131" s="295" customFormat="1" ht="15" customHeight="1" spans="1:5">
      <c r="A131" s="313">
        <v>2011499</v>
      </c>
      <c r="B131" s="313" t="s">
        <v>318</v>
      </c>
      <c r="C131" s="315"/>
      <c r="D131" s="318">
        <v>0</v>
      </c>
      <c r="E131" s="317"/>
    </row>
    <row r="132" s="295" customFormat="1" ht="15" customHeight="1" spans="1:5">
      <c r="A132" s="313">
        <v>20123</v>
      </c>
      <c r="B132" s="314" t="s">
        <v>319</v>
      </c>
      <c r="C132" s="315">
        <f>SUM(C133:C138)</f>
        <v>0</v>
      </c>
      <c r="D132" s="316">
        <v>0</v>
      </c>
      <c r="E132" s="317"/>
    </row>
    <row r="133" s="295" customFormat="1" ht="15" customHeight="1" spans="1:5">
      <c r="A133" s="313">
        <v>2012301</v>
      </c>
      <c r="B133" s="313" t="s">
        <v>241</v>
      </c>
      <c r="C133" s="315"/>
      <c r="D133" s="318">
        <v>0</v>
      </c>
      <c r="E133" s="317"/>
    </row>
    <row r="134" s="295" customFormat="1" ht="15" customHeight="1" spans="1:5">
      <c r="A134" s="313">
        <v>2012302</v>
      </c>
      <c r="B134" s="313" t="s">
        <v>242</v>
      </c>
      <c r="C134" s="315"/>
      <c r="D134" s="318">
        <v>0</v>
      </c>
      <c r="E134" s="317"/>
    </row>
    <row r="135" s="295" customFormat="1" ht="15" customHeight="1" spans="1:5">
      <c r="A135" s="313">
        <v>2012303</v>
      </c>
      <c r="B135" s="313" t="s">
        <v>243</v>
      </c>
      <c r="C135" s="315"/>
      <c r="D135" s="318">
        <v>0</v>
      </c>
      <c r="E135" s="317"/>
    </row>
    <row r="136" s="295" customFormat="1" ht="15" customHeight="1" spans="1:5">
      <c r="A136" s="313">
        <v>2012304</v>
      </c>
      <c r="B136" s="313" t="s">
        <v>320</v>
      </c>
      <c r="C136" s="315"/>
      <c r="D136" s="318">
        <v>0</v>
      </c>
      <c r="E136" s="317"/>
    </row>
    <row r="137" s="296" customFormat="1" ht="15" customHeight="1" spans="1:5">
      <c r="A137" s="313">
        <v>2012350</v>
      </c>
      <c r="B137" s="313" t="s">
        <v>250</v>
      </c>
      <c r="C137" s="315"/>
      <c r="D137" s="319">
        <v>0</v>
      </c>
      <c r="E137" s="317"/>
    </row>
    <row r="138" s="295" customFormat="1" ht="15" customHeight="1" spans="1:5">
      <c r="A138" s="313">
        <v>2012399</v>
      </c>
      <c r="B138" s="313" t="s">
        <v>321</v>
      </c>
      <c r="C138" s="315"/>
      <c r="D138" s="318">
        <v>0</v>
      </c>
      <c r="E138" s="317"/>
    </row>
    <row r="139" s="295" customFormat="1" ht="15" customHeight="1" spans="1:5">
      <c r="A139" s="313">
        <v>20125</v>
      </c>
      <c r="B139" s="314" t="s">
        <v>322</v>
      </c>
      <c r="C139" s="315">
        <f>SUM(C140:C146)</f>
        <v>0</v>
      </c>
      <c r="D139" s="318">
        <v>0</v>
      </c>
      <c r="E139" s="317"/>
    </row>
    <row r="140" s="295" customFormat="1" ht="15" customHeight="1" spans="1:5">
      <c r="A140" s="313">
        <v>2012501</v>
      </c>
      <c r="B140" s="313" t="s">
        <v>241</v>
      </c>
      <c r="C140" s="315"/>
      <c r="D140" s="318">
        <v>0</v>
      </c>
      <c r="E140" s="317"/>
    </row>
    <row r="141" s="295" customFormat="1" ht="15" customHeight="1" spans="1:5">
      <c r="A141" s="313">
        <v>2012502</v>
      </c>
      <c r="B141" s="313" t="s">
        <v>242</v>
      </c>
      <c r="C141" s="315"/>
      <c r="D141" s="318">
        <v>0</v>
      </c>
      <c r="E141" s="317"/>
    </row>
    <row r="142" s="295" customFormat="1" ht="15" customHeight="1" spans="1:5">
      <c r="A142" s="313">
        <v>2012503</v>
      </c>
      <c r="B142" s="313" t="s">
        <v>243</v>
      </c>
      <c r="C142" s="315"/>
      <c r="D142" s="318">
        <v>0</v>
      </c>
      <c r="E142" s="317"/>
    </row>
    <row r="143" s="295" customFormat="1" ht="15" customHeight="1" spans="1:5">
      <c r="A143" s="313">
        <v>2012504</v>
      </c>
      <c r="B143" s="313" t="s">
        <v>323</v>
      </c>
      <c r="C143" s="315"/>
      <c r="D143" s="318">
        <v>0</v>
      </c>
      <c r="E143" s="317"/>
    </row>
    <row r="144" s="295" customFormat="1" ht="15" customHeight="1" spans="1:5">
      <c r="A144" s="313">
        <v>2012505</v>
      </c>
      <c r="B144" s="313" t="s">
        <v>324</v>
      </c>
      <c r="C144" s="315"/>
      <c r="D144" s="318">
        <v>0</v>
      </c>
      <c r="E144" s="317"/>
    </row>
    <row r="145" s="295" customFormat="1" ht="15" customHeight="1" spans="1:5">
      <c r="A145" s="313">
        <v>2012550</v>
      </c>
      <c r="B145" s="313" t="s">
        <v>250</v>
      </c>
      <c r="C145" s="315"/>
      <c r="D145" s="318">
        <v>0</v>
      </c>
      <c r="E145" s="317"/>
    </row>
    <row r="146" s="295" customFormat="1" ht="15" customHeight="1" spans="1:5">
      <c r="A146" s="313">
        <v>2012599</v>
      </c>
      <c r="B146" s="313" t="s">
        <v>325</v>
      </c>
      <c r="C146" s="315"/>
      <c r="D146" s="318">
        <v>0</v>
      </c>
      <c r="E146" s="317"/>
    </row>
    <row r="147" s="295" customFormat="1" ht="15" customHeight="1" spans="1:5">
      <c r="A147" s="313">
        <v>20126</v>
      </c>
      <c r="B147" s="314" t="s">
        <v>326</v>
      </c>
      <c r="C147" s="315">
        <f>SUM(C148:C152)</f>
        <v>0</v>
      </c>
      <c r="D147" s="318">
        <v>0</v>
      </c>
      <c r="E147" s="317"/>
    </row>
    <row r="148" s="296" customFormat="1" ht="15" customHeight="1" spans="1:5">
      <c r="A148" s="313">
        <v>2012601</v>
      </c>
      <c r="B148" s="313" t="s">
        <v>241</v>
      </c>
      <c r="C148" s="315"/>
      <c r="D148" s="319">
        <v>0</v>
      </c>
      <c r="E148" s="317"/>
    </row>
    <row r="149" s="295" customFormat="1" ht="15" customHeight="1" spans="1:5">
      <c r="A149" s="313">
        <v>2012602</v>
      </c>
      <c r="B149" s="313" t="s">
        <v>242</v>
      </c>
      <c r="C149" s="315"/>
      <c r="D149" s="318">
        <v>0</v>
      </c>
      <c r="E149" s="317"/>
    </row>
    <row r="150" s="295" customFormat="1" ht="15" customHeight="1" spans="1:5">
      <c r="A150" s="313">
        <v>2012603</v>
      </c>
      <c r="B150" s="313" t="s">
        <v>243</v>
      </c>
      <c r="C150" s="315"/>
      <c r="D150" s="318">
        <v>0</v>
      </c>
      <c r="E150" s="317"/>
    </row>
    <row r="151" s="295" customFormat="1" ht="15" customHeight="1" spans="1:5">
      <c r="A151" s="313">
        <v>2012604</v>
      </c>
      <c r="B151" s="313" t="s">
        <v>327</v>
      </c>
      <c r="C151" s="315"/>
      <c r="D151" s="318">
        <v>0</v>
      </c>
      <c r="E151" s="317"/>
    </row>
    <row r="152" s="295" customFormat="1" ht="15" customHeight="1" spans="1:5">
      <c r="A152" s="313">
        <v>2012699</v>
      </c>
      <c r="B152" s="313" t="s">
        <v>328</v>
      </c>
      <c r="C152" s="315"/>
      <c r="D152" s="318">
        <v>0</v>
      </c>
      <c r="E152" s="317"/>
    </row>
    <row r="153" s="295" customFormat="1" ht="15" customHeight="1" spans="1:5">
      <c r="A153" s="313">
        <v>20128</v>
      </c>
      <c r="B153" s="314" t="s">
        <v>329</v>
      </c>
      <c r="C153" s="315">
        <f>SUM(C154:C159)</f>
        <v>0</v>
      </c>
      <c r="D153" s="318">
        <v>0</v>
      </c>
      <c r="E153" s="317"/>
    </row>
    <row r="154" s="295" customFormat="1" ht="15" customHeight="1" spans="1:5">
      <c r="A154" s="313">
        <v>2012801</v>
      </c>
      <c r="B154" s="313" t="s">
        <v>241</v>
      </c>
      <c r="C154" s="315"/>
      <c r="D154" s="318">
        <v>0</v>
      </c>
      <c r="E154" s="317"/>
    </row>
    <row r="155" s="295" customFormat="1" ht="15" customHeight="1" spans="1:5">
      <c r="A155" s="313">
        <v>2012802</v>
      </c>
      <c r="B155" s="313" t="s">
        <v>242</v>
      </c>
      <c r="C155" s="315"/>
      <c r="D155" s="318">
        <v>0</v>
      </c>
      <c r="E155" s="317"/>
    </row>
    <row r="156" s="295" customFormat="1" ht="15" customHeight="1" spans="1:5">
      <c r="A156" s="313">
        <v>2012803</v>
      </c>
      <c r="B156" s="313" t="s">
        <v>243</v>
      </c>
      <c r="C156" s="315"/>
      <c r="D156" s="318">
        <v>0</v>
      </c>
      <c r="E156" s="317"/>
    </row>
    <row r="157" s="295" customFormat="1" ht="15" customHeight="1" spans="1:5">
      <c r="A157" s="313">
        <v>2012804</v>
      </c>
      <c r="B157" s="313" t="s">
        <v>255</v>
      </c>
      <c r="C157" s="315"/>
      <c r="D157" s="318">
        <v>0</v>
      </c>
      <c r="E157" s="317"/>
    </row>
    <row r="158" s="296" customFormat="1" ht="15" customHeight="1" spans="1:5">
      <c r="A158" s="313">
        <v>2012850</v>
      </c>
      <c r="B158" s="313" t="s">
        <v>250</v>
      </c>
      <c r="C158" s="315"/>
      <c r="D158" s="319">
        <v>0</v>
      </c>
      <c r="E158" s="317"/>
    </row>
    <row r="159" s="295" customFormat="1" ht="15" customHeight="1" spans="1:5">
      <c r="A159" s="313">
        <v>2012899</v>
      </c>
      <c r="B159" s="313" t="s">
        <v>330</v>
      </c>
      <c r="C159" s="315"/>
      <c r="D159" s="318">
        <v>0</v>
      </c>
      <c r="E159" s="317"/>
    </row>
    <row r="160" s="295" customFormat="1" ht="15" customHeight="1" spans="1:5">
      <c r="A160" s="313">
        <v>20129</v>
      </c>
      <c r="B160" s="314" t="s">
        <v>331</v>
      </c>
      <c r="C160" s="315">
        <f>SUM(C161:C166)</f>
        <v>14</v>
      </c>
      <c r="D160" s="318">
        <v>40</v>
      </c>
      <c r="E160" s="317">
        <f>D160/C160*100</f>
        <v>285.714285714286</v>
      </c>
    </row>
    <row r="161" s="295" customFormat="1" ht="15" customHeight="1" spans="1:5">
      <c r="A161" s="313">
        <v>2012901</v>
      </c>
      <c r="B161" s="313" t="s">
        <v>241</v>
      </c>
      <c r="C161" s="315"/>
      <c r="D161" s="318">
        <v>0</v>
      </c>
      <c r="E161" s="317"/>
    </row>
    <row r="162" s="295" customFormat="1" ht="15" customHeight="1" spans="1:5">
      <c r="A162" s="313">
        <v>2012902</v>
      </c>
      <c r="B162" s="313" t="s">
        <v>242</v>
      </c>
      <c r="C162" s="315"/>
      <c r="D162" s="318">
        <v>0</v>
      </c>
      <c r="E162" s="317"/>
    </row>
    <row r="163" s="295" customFormat="1" ht="15" customHeight="1" spans="1:5">
      <c r="A163" s="313">
        <v>2012903</v>
      </c>
      <c r="B163" s="313" t="s">
        <v>243</v>
      </c>
      <c r="C163" s="315"/>
      <c r="D163" s="318">
        <v>0</v>
      </c>
      <c r="E163" s="317"/>
    </row>
    <row r="164" s="295" customFormat="1" ht="15" customHeight="1" spans="1:5">
      <c r="A164" s="313">
        <v>2012906</v>
      </c>
      <c r="B164" s="313" t="s">
        <v>332</v>
      </c>
      <c r="C164" s="315"/>
      <c r="D164" s="318">
        <v>0</v>
      </c>
      <c r="E164" s="317"/>
    </row>
    <row r="165" s="295" customFormat="1" ht="15" customHeight="1" spans="1:5">
      <c r="A165" s="313">
        <v>2012950</v>
      </c>
      <c r="B165" s="313" t="s">
        <v>250</v>
      </c>
      <c r="C165" s="315"/>
      <c r="D165" s="318">
        <v>0</v>
      </c>
      <c r="E165" s="317"/>
    </row>
    <row r="166" s="295" customFormat="1" ht="15" customHeight="1" spans="1:5">
      <c r="A166" s="313">
        <v>2012999</v>
      </c>
      <c r="B166" s="313" t="s">
        <v>333</v>
      </c>
      <c r="C166" s="315">
        <v>14</v>
      </c>
      <c r="D166" s="318">
        <v>40</v>
      </c>
      <c r="E166" s="317">
        <f>D166/C166*100</f>
        <v>285.714285714286</v>
      </c>
    </row>
    <row r="167" s="295" customFormat="1" ht="15" customHeight="1" spans="1:5">
      <c r="A167" s="313">
        <v>20131</v>
      </c>
      <c r="B167" s="314" t="s">
        <v>334</v>
      </c>
      <c r="C167" s="315">
        <f>SUM(C168:C173)</f>
        <v>0</v>
      </c>
      <c r="D167" s="318">
        <v>46</v>
      </c>
      <c r="E167" s="317"/>
    </row>
    <row r="168" s="295" customFormat="1" ht="15" customHeight="1" spans="1:5">
      <c r="A168" s="313">
        <v>2013101</v>
      </c>
      <c r="B168" s="313" t="s">
        <v>241</v>
      </c>
      <c r="C168" s="315"/>
      <c r="D168" s="318">
        <v>0</v>
      </c>
      <c r="E168" s="317"/>
    </row>
    <row r="169" s="295" customFormat="1" ht="15" customHeight="1" spans="1:5">
      <c r="A169" s="313">
        <v>2013102</v>
      </c>
      <c r="B169" s="313" t="s">
        <v>242</v>
      </c>
      <c r="C169" s="315"/>
      <c r="D169" s="318">
        <v>0</v>
      </c>
      <c r="E169" s="317"/>
    </row>
    <row r="170" s="295" customFormat="1" ht="15" customHeight="1" spans="1:5">
      <c r="A170" s="313">
        <v>2013103</v>
      </c>
      <c r="B170" s="313" t="s">
        <v>243</v>
      </c>
      <c r="C170" s="315"/>
      <c r="D170" s="318">
        <v>0</v>
      </c>
      <c r="E170" s="317"/>
    </row>
    <row r="171" s="296" customFormat="1" ht="15" customHeight="1" spans="1:5">
      <c r="A171" s="313">
        <v>2013105</v>
      </c>
      <c r="B171" s="313" t="s">
        <v>335</v>
      </c>
      <c r="C171" s="315"/>
      <c r="D171" s="319">
        <v>0</v>
      </c>
      <c r="E171" s="317"/>
    </row>
    <row r="172" s="295" customFormat="1" ht="15" customHeight="1" spans="1:5">
      <c r="A172" s="313">
        <v>2013150</v>
      </c>
      <c r="B172" s="313" t="s">
        <v>250</v>
      </c>
      <c r="C172" s="315"/>
      <c r="D172" s="318">
        <v>0</v>
      </c>
      <c r="E172" s="317"/>
    </row>
    <row r="173" s="295" customFormat="1" ht="15" customHeight="1" spans="1:5">
      <c r="A173" s="313">
        <v>2013199</v>
      </c>
      <c r="B173" s="313" t="s">
        <v>336</v>
      </c>
      <c r="C173" s="315"/>
      <c r="D173" s="318">
        <v>46</v>
      </c>
      <c r="E173" s="317"/>
    </row>
    <row r="174" s="295" customFormat="1" ht="15" customHeight="1" spans="1:5">
      <c r="A174" s="313">
        <v>20132</v>
      </c>
      <c r="B174" s="314" t="s">
        <v>337</v>
      </c>
      <c r="C174" s="315">
        <f>SUM(C175:C180)</f>
        <v>8</v>
      </c>
      <c r="D174" s="316">
        <v>135</v>
      </c>
      <c r="E174" s="317">
        <f>D174/C174*100</f>
        <v>1687.5</v>
      </c>
    </row>
    <row r="175" s="295" customFormat="1" ht="15" customHeight="1" spans="1:5">
      <c r="A175" s="313">
        <v>2013201</v>
      </c>
      <c r="B175" s="313" t="s">
        <v>241</v>
      </c>
      <c r="C175" s="315"/>
      <c r="D175" s="318">
        <v>0</v>
      </c>
      <c r="E175" s="317"/>
    </row>
    <row r="176" s="295" customFormat="1" ht="15" customHeight="1" spans="1:5">
      <c r="A176" s="313">
        <v>2013202</v>
      </c>
      <c r="B176" s="313" t="s">
        <v>242</v>
      </c>
      <c r="C176" s="315"/>
      <c r="D176" s="318">
        <v>0</v>
      </c>
      <c r="E176" s="317"/>
    </row>
    <row r="177" s="295" customFormat="1" ht="15" customHeight="1" spans="1:5">
      <c r="A177" s="313">
        <v>2013203</v>
      </c>
      <c r="B177" s="313" t="s">
        <v>243</v>
      </c>
      <c r="C177" s="315"/>
      <c r="D177" s="318">
        <v>0</v>
      </c>
      <c r="E177" s="317"/>
    </row>
    <row r="178" s="296" customFormat="1" ht="15" customHeight="1" spans="1:5">
      <c r="A178" s="313">
        <v>2013204</v>
      </c>
      <c r="B178" s="313" t="s">
        <v>338</v>
      </c>
      <c r="C178" s="315"/>
      <c r="D178" s="319">
        <v>0</v>
      </c>
      <c r="E178" s="317"/>
    </row>
    <row r="179" s="295" customFormat="1" ht="15" customHeight="1" spans="1:5">
      <c r="A179" s="313">
        <v>2013250</v>
      </c>
      <c r="B179" s="313" t="s">
        <v>250</v>
      </c>
      <c r="C179" s="315"/>
      <c r="D179" s="318">
        <v>0</v>
      </c>
      <c r="E179" s="317"/>
    </row>
    <row r="180" s="295" customFormat="1" ht="15" customHeight="1" spans="1:5">
      <c r="A180" s="313">
        <v>2013299</v>
      </c>
      <c r="B180" s="313" t="s">
        <v>339</v>
      </c>
      <c r="C180" s="315">
        <v>8</v>
      </c>
      <c r="D180" s="318">
        <v>135</v>
      </c>
      <c r="E180" s="317">
        <f>D180/C180*100</f>
        <v>1687.5</v>
      </c>
    </row>
    <row r="181" s="295" customFormat="1" ht="15" customHeight="1" spans="1:5">
      <c r="A181" s="313">
        <v>20133</v>
      </c>
      <c r="B181" s="314" t="s">
        <v>340</v>
      </c>
      <c r="C181" s="315">
        <f>SUM(C182:C187)</f>
        <v>39</v>
      </c>
      <c r="D181" s="316">
        <v>88</v>
      </c>
      <c r="E181" s="317">
        <f>D181/C181*100</f>
        <v>225.641025641026</v>
      </c>
    </row>
    <row r="182" s="295" customFormat="1" ht="15" customHeight="1" spans="1:5">
      <c r="A182" s="313">
        <v>2013301</v>
      </c>
      <c r="B182" s="313" t="s">
        <v>241</v>
      </c>
      <c r="C182" s="315"/>
      <c r="D182" s="318">
        <v>0</v>
      </c>
      <c r="E182" s="317"/>
    </row>
    <row r="183" s="295" customFormat="1" ht="15" customHeight="1" spans="1:5">
      <c r="A183" s="313">
        <v>2013302</v>
      </c>
      <c r="B183" s="313" t="s">
        <v>242</v>
      </c>
      <c r="C183" s="315"/>
      <c r="D183" s="318">
        <v>0</v>
      </c>
      <c r="E183" s="317"/>
    </row>
    <row r="184" s="295" customFormat="1" ht="15" customHeight="1" spans="1:5">
      <c r="A184" s="313">
        <v>2013303</v>
      </c>
      <c r="B184" s="313" t="s">
        <v>243</v>
      </c>
      <c r="C184" s="315"/>
      <c r="D184" s="318">
        <v>0</v>
      </c>
      <c r="E184" s="317"/>
    </row>
    <row r="185" s="296" customFormat="1" ht="15" customHeight="1" spans="1:5">
      <c r="A185" s="313">
        <v>2013304</v>
      </c>
      <c r="B185" s="313" t="s">
        <v>341</v>
      </c>
      <c r="C185" s="315"/>
      <c r="D185" s="319">
        <v>0</v>
      </c>
      <c r="E185" s="317"/>
    </row>
    <row r="186" s="295" customFormat="1" ht="15" customHeight="1" spans="1:5">
      <c r="A186" s="313">
        <v>2013350</v>
      </c>
      <c r="B186" s="313" t="s">
        <v>250</v>
      </c>
      <c r="C186" s="315"/>
      <c r="D186" s="318">
        <v>0</v>
      </c>
      <c r="E186" s="317"/>
    </row>
    <row r="187" s="295" customFormat="1" ht="15" customHeight="1" spans="1:5">
      <c r="A187" s="313">
        <v>2013399</v>
      </c>
      <c r="B187" s="313" t="s">
        <v>342</v>
      </c>
      <c r="C187" s="315">
        <v>39</v>
      </c>
      <c r="D187" s="318">
        <v>88</v>
      </c>
      <c r="E187" s="317">
        <f>D187/C187*100</f>
        <v>225.641025641026</v>
      </c>
    </row>
    <row r="188" s="295" customFormat="1" ht="15" customHeight="1" spans="1:5">
      <c r="A188" s="313">
        <v>20134</v>
      </c>
      <c r="B188" s="314" t="s">
        <v>343</v>
      </c>
      <c r="C188" s="315">
        <f>SUM(C189:C195)</f>
        <v>4</v>
      </c>
      <c r="D188" s="316">
        <v>5</v>
      </c>
      <c r="E188" s="317">
        <f>D188/C188*100</f>
        <v>125</v>
      </c>
    </row>
    <row r="189" s="295" customFormat="1" ht="15" customHeight="1" spans="1:5">
      <c r="A189" s="313">
        <v>2013401</v>
      </c>
      <c r="B189" s="313" t="s">
        <v>241</v>
      </c>
      <c r="C189" s="315"/>
      <c r="D189" s="318">
        <v>0</v>
      </c>
      <c r="E189" s="317"/>
    </row>
    <row r="190" s="295" customFormat="1" ht="15" customHeight="1" spans="1:5">
      <c r="A190" s="313">
        <v>2013402</v>
      </c>
      <c r="B190" s="313" t="s">
        <v>242</v>
      </c>
      <c r="C190" s="315"/>
      <c r="D190" s="318">
        <v>0</v>
      </c>
      <c r="E190" s="317"/>
    </row>
    <row r="191" s="295" customFormat="1" ht="15" customHeight="1" spans="1:5">
      <c r="A191" s="313">
        <v>2013403</v>
      </c>
      <c r="B191" s="313" t="s">
        <v>243</v>
      </c>
      <c r="C191" s="315"/>
      <c r="D191" s="318">
        <v>0</v>
      </c>
      <c r="E191" s="317"/>
    </row>
    <row r="192" s="295" customFormat="1" ht="15" customHeight="1" spans="1:5">
      <c r="A192" s="313">
        <v>2013404</v>
      </c>
      <c r="B192" s="313" t="s">
        <v>344</v>
      </c>
      <c r="C192" s="315"/>
      <c r="D192" s="318">
        <v>0</v>
      </c>
      <c r="E192" s="317"/>
    </row>
    <row r="193" s="295" customFormat="1" ht="15" customHeight="1" spans="1:5">
      <c r="A193" s="313">
        <v>2013405</v>
      </c>
      <c r="B193" s="313" t="s">
        <v>345</v>
      </c>
      <c r="C193" s="315"/>
      <c r="D193" s="318">
        <v>0</v>
      </c>
      <c r="E193" s="317"/>
    </row>
    <row r="194" s="296" customFormat="1" ht="15" customHeight="1" spans="1:5">
      <c r="A194" s="313">
        <v>2013450</v>
      </c>
      <c r="B194" s="313" t="s">
        <v>250</v>
      </c>
      <c r="C194" s="315"/>
      <c r="D194" s="319">
        <v>0</v>
      </c>
      <c r="E194" s="317"/>
    </row>
    <row r="195" s="295" customFormat="1" ht="15" customHeight="1" spans="1:5">
      <c r="A195" s="313">
        <v>2013499</v>
      </c>
      <c r="B195" s="313" t="s">
        <v>346</v>
      </c>
      <c r="C195" s="315">
        <v>4</v>
      </c>
      <c r="D195" s="318">
        <v>5</v>
      </c>
      <c r="E195" s="317">
        <f>D195/C195*100</f>
        <v>125</v>
      </c>
    </row>
    <row r="196" s="295" customFormat="1" ht="15" customHeight="1" spans="1:5">
      <c r="A196" s="313">
        <v>20135</v>
      </c>
      <c r="B196" s="314" t="s">
        <v>347</v>
      </c>
      <c r="C196" s="315">
        <f>SUM(C197:C201)</f>
        <v>0</v>
      </c>
      <c r="D196" s="318">
        <v>0</v>
      </c>
      <c r="E196" s="317"/>
    </row>
    <row r="197" s="295" customFormat="1" ht="15" customHeight="1" spans="1:5">
      <c r="A197" s="313">
        <v>2013501</v>
      </c>
      <c r="B197" s="313" t="s">
        <v>241</v>
      </c>
      <c r="C197" s="315"/>
      <c r="D197" s="318">
        <v>0</v>
      </c>
      <c r="E197" s="317"/>
    </row>
    <row r="198" s="295" customFormat="1" ht="15" customHeight="1" spans="1:5">
      <c r="A198" s="313">
        <v>2013502</v>
      </c>
      <c r="B198" s="313" t="s">
        <v>242</v>
      </c>
      <c r="C198" s="315"/>
      <c r="D198" s="318">
        <v>0</v>
      </c>
      <c r="E198" s="317"/>
    </row>
    <row r="199" s="295" customFormat="1" ht="15" customHeight="1" spans="1:5">
      <c r="A199" s="313">
        <v>2013503</v>
      </c>
      <c r="B199" s="313" t="s">
        <v>243</v>
      </c>
      <c r="C199" s="315"/>
      <c r="D199" s="318">
        <v>0</v>
      </c>
      <c r="E199" s="317"/>
    </row>
    <row r="200" s="296" customFormat="1" ht="15" customHeight="1" spans="1:5">
      <c r="A200" s="313">
        <v>2013550</v>
      </c>
      <c r="B200" s="313" t="s">
        <v>250</v>
      </c>
      <c r="C200" s="315"/>
      <c r="D200" s="319">
        <v>0</v>
      </c>
      <c r="E200" s="317"/>
    </row>
    <row r="201" s="296" customFormat="1" ht="15" customHeight="1" spans="1:5">
      <c r="A201" s="313">
        <v>2013599</v>
      </c>
      <c r="B201" s="313" t="s">
        <v>348</v>
      </c>
      <c r="C201" s="315"/>
      <c r="D201" s="319">
        <v>0</v>
      </c>
      <c r="E201" s="317"/>
    </row>
    <row r="202" s="295" customFormat="1" ht="15" customHeight="1" spans="1:5">
      <c r="A202" s="313">
        <v>20136</v>
      </c>
      <c r="B202" s="314" t="s">
        <v>349</v>
      </c>
      <c r="C202" s="315">
        <f>SUM(C203:C207)</f>
        <v>0</v>
      </c>
      <c r="D202" s="318">
        <v>0</v>
      </c>
      <c r="E202" s="317"/>
    </row>
    <row r="203" s="295" customFormat="1" ht="15" customHeight="1" spans="1:5">
      <c r="A203" s="313">
        <v>2013601</v>
      </c>
      <c r="B203" s="313" t="s">
        <v>241</v>
      </c>
      <c r="C203" s="315"/>
      <c r="D203" s="318">
        <v>0</v>
      </c>
      <c r="E203" s="317"/>
    </row>
    <row r="204" s="295" customFormat="1" ht="15" customHeight="1" spans="1:5">
      <c r="A204" s="313">
        <v>2013602</v>
      </c>
      <c r="B204" s="313" t="s">
        <v>242</v>
      </c>
      <c r="C204" s="315"/>
      <c r="D204" s="318">
        <v>0</v>
      </c>
      <c r="E204" s="317"/>
    </row>
    <row r="205" s="295" customFormat="1" ht="15" customHeight="1" spans="1:5">
      <c r="A205" s="313">
        <v>2013603</v>
      </c>
      <c r="B205" s="313" t="s">
        <v>243</v>
      </c>
      <c r="C205" s="315"/>
      <c r="D205" s="318">
        <v>0</v>
      </c>
      <c r="E205" s="317"/>
    </row>
    <row r="206" s="295" customFormat="1" ht="15" customHeight="1" spans="1:5">
      <c r="A206" s="313">
        <v>2013650</v>
      </c>
      <c r="B206" s="313" t="s">
        <v>250</v>
      </c>
      <c r="C206" s="315"/>
      <c r="D206" s="318">
        <v>0</v>
      </c>
      <c r="E206" s="317"/>
    </row>
    <row r="207" s="295" customFormat="1" ht="15" customHeight="1" spans="1:5">
      <c r="A207" s="313">
        <v>2013699</v>
      </c>
      <c r="B207" s="313" t="s">
        <v>350</v>
      </c>
      <c r="C207" s="315"/>
      <c r="D207" s="318">
        <v>0</v>
      </c>
      <c r="E207" s="317"/>
    </row>
    <row r="208" s="296" customFormat="1" ht="15" customHeight="1" spans="1:5">
      <c r="A208" s="313">
        <v>20137</v>
      </c>
      <c r="B208" s="314" t="s">
        <v>351</v>
      </c>
      <c r="C208" s="315">
        <f>SUM(C209:C214)</f>
        <v>0</v>
      </c>
      <c r="D208" s="319">
        <v>0</v>
      </c>
      <c r="E208" s="317"/>
    </row>
    <row r="209" s="295" customFormat="1" ht="15" customHeight="1" spans="1:5">
      <c r="A209" s="313">
        <v>2013701</v>
      </c>
      <c r="B209" s="313" t="s">
        <v>241</v>
      </c>
      <c r="C209" s="315"/>
      <c r="D209" s="318">
        <v>0</v>
      </c>
      <c r="E209" s="317"/>
    </row>
    <row r="210" s="295" customFormat="1" ht="15" customHeight="1" spans="1:5">
      <c r="A210" s="313">
        <v>2013702</v>
      </c>
      <c r="B210" s="313" t="s">
        <v>242</v>
      </c>
      <c r="C210" s="315"/>
      <c r="D210" s="318">
        <v>0</v>
      </c>
      <c r="E210" s="317"/>
    </row>
    <row r="211" s="295" customFormat="1" ht="15" customHeight="1" spans="1:5">
      <c r="A211" s="313">
        <v>2013703</v>
      </c>
      <c r="B211" s="313" t="s">
        <v>243</v>
      </c>
      <c r="C211" s="315"/>
      <c r="D211" s="318">
        <v>0</v>
      </c>
      <c r="E211" s="317"/>
    </row>
    <row r="212" s="295" customFormat="1" ht="15" customHeight="1" spans="1:5">
      <c r="A212" s="313">
        <v>2013704</v>
      </c>
      <c r="B212" s="313" t="s">
        <v>352</v>
      </c>
      <c r="C212" s="315"/>
      <c r="D212" s="318">
        <v>0</v>
      </c>
      <c r="E212" s="317"/>
    </row>
    <row r="213" s="295" customFormat="1" ht="15" customHeight="1" spans="1:5">
      <c r="A213" s="313">
        <v>2013750</v>
      </c>
      <c r="B213" s="313" t="s">
        <v>250</v>
      </c>
      <c r="C213" s="315"/>
      <c r="D213" s="318">
        <v>0</v>
      </c>
      <c r="E213" s="317"/>
    </row>
    <row r="214" s="295" customFormat="1" ht="15" customHeight="1" spans="1:5">
      <c r="A214" s="313">
        <v>2013799</v>
      </c>
      <c r="B214" s="313" t="s">
        <v>353</v>
      </c>
      <c r="C214" s="315"/>
      <c r="D214" s="318">
        <v>0</v>
      </c>
      <c r="E214" s="317"/>
    </row>
    <row r="215" s="295" customFormat="1" ht="15" customHeight="1" spans="1:5">
      <c r="A215" s="313">
        <v>20138</v>
      </c>
      <c r="B215" s="314" t="s">
        <v>354</v>
      </c>
      <c r="C215" s="315">
        <f>SUM(C216:C229)</f>
        <v>0</v>
      </c>
      <c r="D215" s="316">
        <v>0</v>
      </c>
      <c r="E215" s="317"/>
    </row>
    <row r="216" s="296" customFormat="1" ht="15" customHeight="1" spans="1:5">
      <c r="A216" s="313">
        <v>2013801</v>
      </c>
      <c r="B216" s="313" t="s">
        <v>241</v>
      </c>
      <c r="C216" s="315"/>
      <c r="D216" s="319">
        <v>0</v>
      </c>
      <c r="E216" s="317"/>
    </row>
    <row r="217" s="295" customFormat="1" ht="15" customHeight="1" spans="1:5">
      <c r="A217" s="313">
        <v>2013802</v>
      </c>
      <c r="B217" s="313" t="s">
        <v>242</v>
      </c>
      <c r="C217" s="315"/>
      <c r="D217" s="318">
        <v>0</v>
      </c>
      <c r="E217" s="317"/>
    </row>
    <row r="218" s="295" customFormat="1" ht="15" customHeight="1" spans="1:5">
      <c r="A218" s="313">
        <v>2013803</v>
      </c>
      <c r="B218" s="313" t="s">
        <v>243</v>
      </c>
      <c r="C218" s="315"/>
      <c r="D218" s="318">
        <v>0</v>
      </c>
      <c r="E218" s="317"/>
    </row>
    <row r="219" s="295" customFormat="1" ht="15" customHeight="1" spans="1:5">
      <c r="A219" s="313">
        <v>2013804</v>
      </c>
      <c r="B219" s="313" t="s">
        <v>355</v>
      </c>
      <c r="C219" s="315"/>
      <c r="D219" s="318">
        <v>0</v>
      </c>
      <c r="E219" s="317"/>
    </row>
    <row r="220" s="295" customFormat="1" ht="15" customHeight="1" spans="1:5">
      <c r="A220" s="313">
        <v>2013805</v>
      </c>
      <c r="B220" s="313" t="s">
        <v>356</v>
      </c>
      <c r="C220" s="315"/>
      <c r="D220" s="318">
        <v>0</v>
      </c>
      <c r="E220" s="317"/>
    </row>
    <row r="221" s="295" customFormat="1" ht="12" spans="1:5">
      <c r="A221" s="313">
        <v>2013808</v>
      </c>
      <c r="B221" s="313" t="s">
        <v>281</v>
      </c>
      <c r="C221" s="315"/>
      <c r="D221" s="318">
        <v>0</v>
      </c>
      <c r="E221" s="317"/>
    </row>
    <row r="222" s="295" customFormat="1" ht="15" customHeight="1" spans="1:5">
      <c r="A222" s="313">
        <v>2013810</v>
      </c>
      <c r="B222" s="313" t="s">
        <v>357</v>
      </c>
      <c r="C222" s="315"/>
      <c r="D222" s="318">
        <v>0</v>
      </c>
      <c r="E222" s="317"/>
    </row>
    <row r="223" s="296" customFormat="1" ht="15" customHeight="1" spans="1:5">
      <c r="A223" s="313">
        <v>2013812</v>
      </c>
      <c r="B223" s="313" t="s">
        <v>358</v>
      </c>
      <c r="C223" s="315"/>
      <c r="D223" s="319">
        <v>0</v>
      </c>
      <c r="E223" s="317"/>
    </row>
    <row r="224" s="295" customFormat="1" ht="15" customHeight="1" spans="1:5">
      <c r="A224" s="313">
        <v>2013813</v>
      </c>
      <c r="B224" s="313" t="s">
        <v>359</v>
      </c>
      <c r="C224" s="315"/>
      <c r="D224" s="318">
        <v>0</v>
      </c>
      <c r="E224" s="317"/>
    </row>
    <row r="225" s="295" customFormat="1" ht="15" customHeight="1" spans="1:5">
      <c r="A225" s="313">
        <v>2013814</v>
      </c>
      <c r="B225" s="313" t="s">
        <v>360</v>
      </c>
      <c r="C225" s="315"/>
      <c r="D225" s="318">
        <v>0</v>
      </c>
      <c r="E225" s="317"/>
    </row>
    <row r="226" s="295" customFormat="1" ht="15" customHeight="1" spans="1:5">
      <c r="A226" s="313">
        <v>2013815</v>
      </c>
      <c r="B226" s="313" t="s">
        <v>361</v>
      </c>
      <c r="C226" s="315"/>
      <c r="D226" s="318">
        <v>0</v>
      </c>
      <c r="E226" s="317"/>
    </row>
    <row r="227" s="295" customFormat="1" ht="15" customHeight="1" spans="1:5">
      <c r="A227" s="313">
        <v>2013816</v>
      </c>
      <c r="B227" s="313" t="s">
        <v>362</v>
      </c>
      <c r="C227" s="315"/>
      <c r="D227" s="318">
        <v>0</v>
      </c>
      <c r="E227" s="317"/>
    </row>
    <row r="228" s="295" customFormat="1" ht="15" customHeight="1" spans="1:5">
      <c r="A228" s="313">
        <v>2013850</v>
      </c>
      <c r="B228" s="313" t="s">
        <v>250</v>
      </c>
      <c r="C228" s="315"/>
      <c r="D228" s="318">
        <v>0</v>
      </c>
      <c r="E228" s="317"/>
    </row>
    <row r="229" s="295" customFormat="1" ht="15" customHeight="1" spans="1:5">
      <c r="A229" s="313">
        <v>2013899</v>
      </c>
      <c r="B229" s="313" t="s">
        <v>363</v>
      </c>
      <c r="C229" s="315"/>
      <c r="D229" s="318">
        <v>0</v>
      </c>
      <c r="E229" s="317"/>
    </row>
    <row r="230" s="296" customFormat="1" ht="15" customHeight="1" spans="1:5">
      <c r="A230" s="313">
        <v>20139</v>
      </c>
      <c r="B230" s="314" t="s">
        <v>364</v>
      </c>
      <c r="C230" s="315">
        <f>SUM(C231:C236)</f>
        <v>0</v>
      </c>
      <c r="D230" s="319">
        <v>0</v>
      </c>
      <c r="E230" s="317"/>
    </row>
    <row r="231" s="295" customFormat="1" ht="15" customHeight="1" spans="1:5">
      <c r="A231" s="313">
        <v>2013901</v>
      </c>
      <c r="B231" s="313" t="s">
        <v>241</v>
      </c>
      <c r="C231" s="315"/>
      <c r="D231" s="318">
        <v>0</v>
      </c>
      <c r="E231" s="317"/>
    </row>
    <row r="232" s="295" customFormat="1" ht="15" customHeight="1" spans="1:5">
      <c r="A232" s="313">
        <v>2013902</v>
      </c>
      <c r="B232" s="313" t="s">
        <v>242</v>
      </c>
      <c r="C232" s="315"/>
      <c r="D232" s="318">
        <v>0</v>
      </c>
      <c r="E232" s="317"/>
    </row>
    <row r="233" s="295" customFormat="1" ht="15" customHeight="1" spans="1:5">
      <c r="A233" s="313">
        <v>2013903</v>
      </c>
      <c r="B233" s="313" t="s">
        <v>243</v>
      </c>
      <c r="C233" s="315"/>
      <c r="D233" s="318">
        <v>0</v>
      </c>
      <c r="E233" s="317"/>
    </row>
    <row r="234" s="294" customFormat="1" ht="15" customHeight="1" spans="1:5">
      <c r="A234" s="313">
        <v>2013904</v>
      </c>
      <c r="B234" s="313" t="s">
        <v>335</v>
      </c>
      <c r="C234" s="315"/>
      <c r="D234" s="320">
        <v>0</v>
      </c>
      <c r="E234" s="317"/>
    </row>
    <row r="235" s="297" customFormat="1" ht="15" customHeight="1" spans="1:5">
      <c r="A235" s="313">
        <v>2013950</v>
      </c>
      <c r="B235" s="313" t="s">
        <v>250</v>
      </c>
      <c r="C235" s="315"/>
      <c r="D235" s="321">
        <v>0</v>
      </c>
      <c r="E235" s="317"/>
    </row>
    <row r="236" s="297" customFormat="1" ht="15" customHeight="1" spans="1:5">
      <c r="A236" s="313">
        <v>2013999</v>
      </c>
      <c r="B236" s="313" t="s">
        <v>365</v>
      </c>
      <c r="C236" s="315"/>
      <c r="D236" s="321">
        <v>0</v>
      </c>
      <c r="E236" s="317"/>
    </row>
    <row r="237" s="298" customFormat="1" ht="15" customHeight="1" spans="1:5">
      <c r="A237" s="313">
        <v>20140</v>
      </c>
      <c r="B237" s="314" t="s">
        <v>366</v>
      </c>
      <c r="C237" s="315">
        <f>SUM(C238:C243)</f>
        <v>0</v>
      </c>
      <c r="D237" s="322">
        <v>0</v>
      </c>
      <c r="E237" s="317"/>
    </row>
    <row r="238" s="297" customFormat="1" ht="15" customHeight="1" spans="1:5">
      <c r="A238" s="313">
        <v>2014001</v>
      </c>
      <c r="B238" s="313" t="s">
        <v>241</v>
      </c>
      <c r="C238" s="315"/>
      <c r="D238" s="321">
        <v>0</v>
      </c>
      <c r="E238" s="317"/>
    </row>
    <row r="239" s="297" customFormat="1" ht="15" customHeight="1" spans="1:5">
      <c r="A239" s="313">
        <v>2014002</v>
      </c>
      <c r="B239" s="313" t="s">
        <v>242</v>
      </c>
      <c r="C239" s="315"/>
      <c r="D239" s="321">
        <v>0</v>
      </c>
      <c r="E239" s="317"/>
    </row>
    <row r="240" s="298" customFormat="1" ht="15" customHeight="1" spans="1:5">
      <c r="A240" s="313">
        <v>2014003</v>
      </c>
      <c r="B240" s="313" t="s">
        <v>243</v>
      </c>
      <c r="C240" s="315"/>
      <c r="D240" s="322">
        <v>0</v>
      </c>
      <c r="E240" s="317"/>
    </row>
    <row r="241" s="298" customFormat="1" ht="15" customHeight="1" spans="1:5">
      <c r="A241" s="313">
        <v>2014004</v>
      </c>
      <c r="B241" s="313" t="s">
        <v>367</v>
      </c>
      <c r="C241" s="323"/>
      <c r="D241" s="322">
        <v>0</v>
      </c>
      <c r="E241" s="317"/>
    </row>
    <row r="242" s="297" customFormat="1" ht="15" customHeight="1" spans="1:5">
      <c r="A242" s="313">
        <v>2014050</v>
      </c>
      <c r="B242" s="324" t="s">
        <v>250</v>
      </c>
      <c r="C242" s="315"/>
      <c r="D242" s="321">
        <v>0</v>
      </c>
      <c r="E242" s="317"/>
    </row>
    <row r="243" s="297" customFormat="1" ht="15" customHeight="1" spans="1:5">
      <c r="A243" s="313">
        <v>2014099</v>
      </c>
      <c r="B243" s="313" t="s">
        <v>368</v>
      </c>
      <c r="C243" s="325"/>
      <c r="D243" s="321">
        <v>0</v>
      </c>
      <c r="E243" s="317"/>
    </row>
    <row r="244" s="297" customFormat="1" ht="15" customHeight="1" spans="1:5">
      <c r="A244" s="313">
        <v>20141</v>
      </c>
      <c r="B244" s="314" t="s">
        <v>369</v>
      </c>
      <c r="C244" s="315">
        <f>SUM(C245:C249)</f>
        <v>0</v>
      </c>
      <c r="D244" s="321">
        <v>0</v>
      </c>
      <c r="E244" s="317"/>
    </row>
    <row r="245" s="297" customFormat="1" ht="15" customHeight="1" spans="1:5">
      <c r="A245" s="313">
        <v>2014101</v>
      </c>
      <c r="B245" s="313" t="s">
        <v>241</v>
      </c>
      <c r="C245" s="315"/>
      <c r="D245" s="321">
        <v>0</v>
      </c>
      <c r="E245" s="317"/>
    </row>
    <row r="246" s="297" customFormat="1" ht="15" customHeight="1" spans="1:5">
      <c r="A246" s="313">
        <v>2014102</v>
      </c>
      <c r="B246" s="313" t="s">
        <v>242</v>
      </c>
      <c r="C246" s="315"/>
      <c r="D246" s="321">
        <v>0</v>
      </c>
      <c r="E246" s="317"/>
    </row>
    <row r="247" s="297" customFormat="1" ht="15" customHeight="1" spans="1:5">
      <c r="A247" s="313">
        <v>2014103</v>
      </c>
      <c r="B247" s="313" t="s">
        <v>243</v>
      </c>
      <c r="C247" s="315"/>
      <c r="D247" s="321">
        <v>0</v>
      </c>
      <c r="E247" s="317"/>
    </row>
    <row r="248" s="298" customFormat="1" ht="15" customHeight="1" spans="1:5">
      <c r="A248" s="313">
        <v>2014150</v>
      </c>
      <c r="B248" s="313" t="s">
        <v>250</v>
      </c>
      <c r="C248" s="315"/>
      <c r="D248" s="322">
        <v>0</v>
      </c>
      <c r="E248" s="317"/>
    </row>
    <row r="249" s="297" customFormat="1" ht="15" customHeight="1" spans="1:5">
      <c r="A249" s="313">
        <v>2014199</v>
      </c>
      <c r="B249" s="313" t="s">
        <v>370</v>
      </c>
      <c r="C249" s="315"/>
      <c r="D249" s="321">
        <v>0</v>
      </c>
      <c r="E249" s="317"/>
    </row>
    <row r="250" s="297" customFormat="1" ht="15" customHeight="1" spans="1:5">
      <c r="A250" s="313">
        <v>20199</v>
      </c>
      <c r="B250" s="314" t="s">
        <v>371</v>
      </c>
      <c r="C250" s="315">
        <f>SUM(C251:C252)</f>
        <v>37</v>
      </c>
      <c r="D250" s="321">
        <v>0</v>
      </c>
      <c r="E250" s="317">
        <f>D250/C250*100</f>
        <v>0</v>
      </c>
    </row>
    <row r="251" s="298" customFormat="1" ht="15" customHeight="1" spans="1:5">
      <c r="A251" s="313">
        <v>2019901</v>
      </c>
      <c r="B251" s="313" t="s">
        <v>372</v>
      </c>
      <c r="C251" s="315"/>
      <c r="D251" s="322">
        <v>0</v>
      </c>
      <c r="E251" s="317"/>
    </row>
    <row r="252" s="297" customFormat="1" ht="15" customHeight="1" spans="1:5">
      <c r="A252" s="313">
        <v>2019999</v>
      </c>
      <c r="B252" s="313" t="s">
        <v>373</v>
      </c>
      <c r="C252" s="315">
        <v>37</v>
      </c>
      <c r="D252" s="321">
        <v>0</v>
      </c>
      <c r="E252" s="317">
        <f>D252/C252*100</f>
        <v>0</v>
      </c>
    </row>
    <row r="253" s="297" customFormat="1" ht="15" customHeight="1" spans="1:5">
      <c r="A253" s="313">
        <v>202</v>
      </c>
      <c r="B253" s="314" t="s">
        <v>374</v>
      </c>
      <c r="C253" s="315">
        <f>C254+C261+C264+C267+C273+C278+C280+C285+C291</f>
        <v>0</v>
      </c>
      <c r="D253" s="321">
        <v>0</v>
      </c>
      <c r="E253" s="317"/>
    </row>
    <row r="254" s="297" customFormat="1" ht="15" customHeight="1" spans="1:5">
      <c r="A254" s="313">
        <v>20201</v>
      </c>
      <c r="B254" s="314" t="s">
        <v>375</v>
      </c>
      <c r="C254" s="315">
        <f>SUM(C255:C260)</f>
        <v>0</v>
      </c>
      <c r="D254" s="321">
        <v>0</v>
      </c>
      <c r="E254" s="317"/>
    </row>
    <row r="255" s="297" customFormat="1" ht="15" customHeight="1" spans="1:5">
      <c r="A255" s="313">
        <v>2020101</v>
      </c>
      <c r="B255" s="313" t="s">
        <v>241</v>
      </c>
      <c r="C255" s="315"/>
      <c r="D255" s="321">
        <v>0</v>
      </c>
      <c r="E255" s="317"/>
    </row>
    <row r="256" s="297" customFormat="1" ht="15" customHeight="1" spans="1:5">
      <c r="A256" s="313">
        <v>2020102</v>
      </c>
      <c r="B256" s="313" t="s">
        <v>242</v>
      </c>
      <c r="C256" s="315"/>
      <c r="D256" s="321">
        <v>0</v>
      </c>
      <c r="E256" s="317"/>
    </row>
    <row r="257" s="297" customFormat="1" ht="15" customHeight="1" spans="1:5">
      <c r="A257" s="313">
        <v>2020103</v>
      </c>
      <c r="B257" s="313" t="s">
        <v>243</v>
      </c>
      <c r="C257" s="315"/>
      <c r="D257" s="321">
        <v>0</v>
      </c>
      <c r="E257" s="317"/>
    </row>
    <row r="258" s="298" customFormat="1" ht="15" customHeight="1" spans="1:5">
      <c r="A258" s="313">
        <v>2020104</v>
      </c>
      <c r="B258" s="313" t="s">
        <v>335</v>
      </c>
      <c r="C258" s="315"/>
      <c r="D258" s="322">
        <v>0</v>
      </c>
      <c r="E258" s="317"/>
    </row>
    <row r="259" s="297" customFormat="1" ht="15" customHeight="1" spans="1:5">
      <c r="A259" s="313">
        <v>2020150</v>
      </c>
      <c r="B259" s="313" t="s">
        <v>250</v>
      </c>
      <c r="C259" s="315"/>
      <c r="D259" s="321">
        <v>0</v>
      </c>
      <c r="E259" s="317"/>
    </row>
    <row r="260" s="297" customFormat="1" ht="15" customHeight="1" spans="1:5">
      <c r="A260" s="313">
        <v>2020199</v>
      </c>
      <c r="B260" s="313" t="s">
        <v>376</v>
      </c>
      <c r="C260" s="315"/>
      <c r="D260" s="321">
        <v>0</v>
      </c>
      <c r="E260" s="317"/>
    </row>
    <row r="261" s="297" customFormat="1" ht="15" customHeight="1" spans="1:5">
      <c r="A261" s="313">
        <v>20202</v>
      </c>
      <c r="B261" s="314" t="s">
        <v>377</v>
      </c>
      <c r="C261" s="315">
        <f>SUM(C262:C263)</f>
        <v>0</v>
      </c>
      <c r="D261" s="321">
        <v>0</v>
      </c>
      <c r="E261" s="317"/>
    </row>
    <row r="262" s="297" customFormat="1" ht="15" customHeight="1" spans="1:5">
      <c r="A262" s="313">
        <v>2020201</v>
      </c>
      <c r="B262" s="313" t="s">
        <v>378</v>
      </c>
      <c r="C262" s="315"/>
      <c r="D262" s="321">
        <v>0</v>
      </c>
      <c r="E262" s="317"/>
    </row>
    <row r="263" s="297" customFormat="1" ht="15" customHeight="1" spans="1:5">
      <c r="A263" s="313">
        <v>2020202</v>
      </c>
      <c r="B263" s="313" t="s">
        <v>379</v>
      </c>
      <c r="C263" s="315"/>
      <c r="D263" s="321">
        <v>0</v>
      </c>
      <c r="E263" s="317"/>
    </row>
    <row r="264" s="298" customFormat="1" ht="15" customHeight="1" spans="1:5">
      <c r="A264" s="313">
        <v>20203</v>
      </c>
      <c r="B264" s="314" t="s">
        <v>380</v>
      </c>
      <c r="C264" s="315">
        <f>SUM(C265:C266)</f>
        <v>0</v>
      </c>
      <c r="D264" s="322">
        <v>0</v>
      </c>
      <c r="E264" s="317"/>
    </row>
    <row r="265" s="297" customFormat="1" ht="15" customHeight="1" spans="1:5">
      <c r="A265" s="313">
        <v>2020304</v>
      </c>
      <c r="B265" s="313" t="s">
        <v>381</v>
      </c>
      <c r="C265" s="315"/>
      <c r="D265" s="321">
        <v>0</v>
      </c>
      <c r="E265" s="317"/>
    </row>
    <row r="266" s="297" customFormat="1" ht="15" customHeight="1" spans="1:5">
      <c r="A266" s="326">
        <v>2020306</v>
      </c>
      <c r="B266" s="313" t="s">
        <v>382</v>
      </c>
      <c r="C266" s="315"/>
      <c r="D266" s="321">
        <v>0</v>
      </c>
      <c r="E266" s="317"/>
    </row>
    <row r="267" s="297" customFormat="1" ht="15" customHeight="1" spans="1:5">
      <c r="A267" s="313">
        <v>20204</v>
      </c>
      <c r="B267" s="314" t="s">
        <v>383</v>
      </c>
      <c r="C267" s="315">
        <f>SUM(C268:C272)</f>
        <v>0</v>
      </c>
      <c r="D267" s="321">
        <v>0</v>
      </c>
      <c r="E267" s="317"/>
    </row>
    <row r="268" s="298" customFormat="1" ht="15" customHeight="1" spans="1:5">
      <c r="A268" s="313">
        <v>2020401</v>
      </c>
      <c r="B268" s="313" t="s">
        <v>384</v>
      </c>
      <c r="C268" s="315"/>
      <c r="D268" s="322">
        <v>0</v>
      </c>
      <c r="E268" s="317"/>
    </row>
    <row r="269" s="297" customFormat="1" ht="15" customHeight="1" spans="1:5">
      <c r="A269" s="313">
        <v>2020402</v>
      </c>
      <c r="B269" s="313" t="s">
        <v>385</v>
      </c>
      <c r="C269" s="315"/>
      <c r="D269" s="321">
        <v>0</v>
      </c>
      <c r="E269" s="317"/>
    </row>
    <row r="270" s="297" customFormat="1" ht="15" customHeight="1" spans="1:5">
      <c r="A270" s="326">
        <v>2020403</v>
      </c>
      <c r="B270" s="313" t="s">
        <v>386</v>
      </c>
      <c r="C270" s="315"/>
      <c r="D270" s="321">
        <v>0</v>
      </c>
      <c r="E270" s="317"/>
    </row>
    <row r="271" s="297" customFormat="1" ht="15" customHeight="1" spans="1:5">
      <c r="A271" s="313">
        <v>2020404</v>
      </c>
      <c r="B271" s="313" t="s">
        <v>387</v>
      </c>
      <c r="C271" s="315"/>
      <c r="D271" s="321">
        <v>0</v>
      </c>
      <c r="E271" s="317"/>
    </row>
    <row r="272" s="297" customFormat="1" ht="15" customHeight="1" spans="1:5">
      <c r="A272" s="313">
        <v>2020499</v>
      </c>
      <c r="B272" s="313" t="s">
        <v>388</v>
      </c>
      <c r="C272" s="315"/>
      <c r="D272" s="321">
        <v>0</v>
      </c>
      <c r="E272" s="317"/>
    </row>
    <row r="273" s="297" customFormat="1" ht="15" customHeight="1" spans="1:5">
      <c r="A273" s="313">
        <v>20205</v>
      </c>
      <c r="B273" s="314" t="s">
        <v>389</v>
      </c>
      <c r="C273" s="315">
        <f>SUM(C274:C277)</f>
        <v>0</v>
      </c>
      <c r="D273" s="321">
        <v>0</v>
      </c>
      <c r="E273" s="317"/>
    </row>
    <row r="274" s="294" customFormat="1" ht="15" customHeight="1" spans="1:5">
      <c r="A274" s="313">
        <v>2020503</v>
      </c>
      <c r="B274" s="313" t="s">
        <v>390</v>
      </c>
      <c r="C274" s="315"/>
      <c r="D274" s="320">
        <v>0</v>
      </c>
      <c r="E274" s="317"/>
    </row>
    <row r="275" s="295" customFormat="1" ht="15" customHeight="1" spans="1:5">
      <c r="A275" s="313">
        <v>2020504</v>
      </c>
      <c r="B275" s="313" t="s">
        <v>391</v>
      </c>
      <c r="C275" s="315"/>
      <c r="D275" s="318">
        <v>0</v>
      </c>
      <c r="E275" s="317"/>
    </row>
    <row r="276" s="295" customFormat="1" ht="15" customHeight="1" spans="1:5">
      <c r="A276" s="313">
        <v>2020505</v>
      </c>
      <c r="B276" s="313" t="s">
        <v>392</v>
      </c>
      <c r="C276" s="315"/>
      <c r="D276" s="318">
        <v>0</v>
      </c>
      <c r="E276" s="317"/>
    </row>
    <row r="277" s="295" customFormat="1" ht="15" customHeight="1" spans="1:5">
      <c r="A277" s="313">
        <v>2020599</v>
      </c>
      <c r="B277" s="313" t="s">
        <v>393</v>
      </c>
      <c r="C277" s="315"/>
      <c r="D277" s="318">
        <v>0</v>
      </c>
      <c r="E277" s="317"/>
    </row>
    <row r="278" s="295" customFormat="1" ht="15" customHeight="1" spans="1:5">
      <c r="A278" s="313">
        <v>20206</v>
      </c>
      <c r="B278" s="314" t="s">
        <v>394</v>
      </c>
      <c r="C278" s="315">
        <f>C279</f>
        <v>0</v>
      </c>
      <c r="D278" s="318">
        <v>0</v>
      </c>
      <c r="E278" s="317"/>
    </row>
    <row r="279" s="295" customFormat="1" ht="15" customHeight="1" spans="1:5">
      <c r="A279" s="313">
        <v>2020601</v>
      </c>
      <c r="B279" s="313" t="s">
        <v>395</v>
      </c>
      <c r="C279" s="315"/>
      <c r="D279" s="318">
        <v>0</v>
      </c>
      <c r="E279" s="317"/>
    </row>
    <row r="280" s="295" customFormat="1" ht="15" customHeight="1" spans="1:5">
      <c r="A280" s="313">
        <v>20207</v>
      </c>
      <c r="B280" s="314" t="s">
        <v>396</v>
      </c>
      <c r="C280" s="315">
        <f>SUM(C281:C284)</f>
        <v>0</v>
      </c>
      <c r="D280" s="318">
        <v>0</v>
      </c>
      <c r="E280" s="317"/>
    </row>
    <row r="281" s="295" customFormat="1" ht="15" customHeight="1" spans="1:5">
      <c r="A281" s="313">
        <v>2020701</v>
      </c>
      <c r="B281" s="313" t="s">
        <v>397</v>
      </c>
      <c r="C281" s="315"/>
      <c r="D281" s="318">
        <v>0</v>
      </c>
      <c r="E281" s="317"/>
    </row>
    <row r="282" s="295" customFormat="1" ht="15" customHeight="1" spans="1:5">
      <c r="A282" s="313">
        <v>2020702</v>
      </c>
      <c r="B282" s="313" t="s">
        <v>398</v>
      </c>
      <c r="C282" s="315"/>
      <c r="D282" s="318">
        <v>0</v>
      </c>
      <c r="E282" s="317"/>
    </row>
    <row r="283" s="296" customFormat="1" ht="15" customHeight="1" spans="1:5">
      <c r="A283" s="313">
        <v>2020703</v>
      </c>
      <c r="B283" s="313" t="s">
        <v>399</v>
      </c>
      <c r="C283" s="315"/>
      <c r="D283" s="319">
        <v>0</v>
      </c>
      <c r="E283" s="317"/>
    </row>
    <row r="284" s="295" customFormat="1" ht="15" customHeight="1" spans="1:5">
      <c r="A284" s="313">
        <v>2020799</v>
      </c>
      <c r="B284" s="313" t="s">
        <v>400</v>
      </c>
      <c r="C284" s="315"/>
      <c r="D284" s="318">
        <v>0</v>
      </c>
      <c r="E284" s="317"/>
    </row>
    <row r="285" s="295" customFormat="1" ht="15" customHeight="1" spans="1:5">
      <c r="A285" s="313">
        <v>20208</v>
      </c>
      <c r="B285" s="314" t="s">
        <v>401</v>
      </c>
      <c r="C285" s="315">
        <f>SUM(C286:C290)</f>
        <v>0</v>
      </c>
      <c r="D285" s="318">
        <v>0</v>
      </c>
      <c r="E285" s="317"/>
    </row>
    <row r="286" s="294" customFormat="1" ht="15" customHeight="1" spans="1:5">
      <c r="A286" s="313">
        <v>2020801</v>
      </c>
      <c r="B286" s="313" t="s">
        <v>241</v>
      </c>
      <c r="C286" s="315"/>
      <c r="D286" s="320">
        <v>0</v>
      </c>
      <c r="E286" s="317"/>
    </row>
    <row r="287" s="295" customFormat="1" ht="15" customHeight="1" spans="1:5">
      <c r="A287" s="313">
        <v>2020802</v>
      </c>
      <c r="B287" s="313" t="s">
        <v>242</v>
      </c>
      <c r="C287" s="315"/>
      <c r="D287" s="318">
        <v>0</v>
      </c>
      <c r="E287" s="317"/>
    </row>
    <row r="288" s="295" customFormat="1" ht="15" customHeight="1" spans="1:5">
      <c r="A288" s="313">
        <v>2020803</v>
      </c>
      <c r="B288" s="313" t="s">
        <v>243</v>
      </c>
      <c r="C288" s="315"/>
      <c r="D288" s="318">
        <v>0</v>
      </c>
      <c r="E288" s="317"/>
    </row>
    <row r="289" s="296" customFormat="1" ht="15" customHeight="1" spans="1:5">
      <c r="A289" s="313">
        <v>2020850</v>
      </c>
      <c r="B289" s="313" t="s">
        <v>250</v>
      </c>
      <c r="C289" s="315"/>
      <c r="D289" s="319">
        <v>0</v>
      </c>
      <c r="E289" s="317"/>
    </row>
    <row r="290" s="295" customFormat="1" ht="15" customHeight="1" spans="1:5">
      <c r="A290" s="313">
        <v>2020899</v>
      </c>
      <c r="B290" s="313" t="s">
        <v>402</v>
      </c>
      <c r="C290" s="315"/>
      <c r="D290" s="318">
        <v>0</v>
      </c>
      <c r="E290" s="317"/>
    </row>
    <row r="291" s="295" customFormat="1" ht="15" customHeight="1" spans="1:5">
      <c r="A291" s="313">
        <v>20299</v>
      </c>
      <c r="B291" s="314" t="s">
        <v>403</v>
      </c>
      <c r="C291" s="315">
        <f>C292</f>
        <v>0</v>
      </c>
      <c r="D291" s="318">
        <v>0</v>
      </c>
      <c r="E291" s="317"/>
    </row>
    <row r="292" s="296" customFormat="1" ht="15" customHeight="1" spans="1:5">
      <c r="A292" s="313">
        <v>2029999</v>
      </c>
      <c r="B292" s="313" t="s">
        <v>404</v>
      </c>
      <c r="C292" s="315"/>
      <c r="D292" s="319">
        <v>0</v>
      </c>
      <c r="E292" s="317"/>
    </row>
    <row r="293" s="296" customFormat="1" ht="15" customHeight="1" spans="1:5">
      <c r="A293" s="313">
        <v>203</v>
      </c>
      <c r="B293" s="314" t="s">
        <v>405</v>
      </c>
      <c r="C293" s="315">
        <f>SUM(C294,C298,C300,C302,C310)</f>
        <v>0</v>
      </c>
      <c r="D293" s="319">
        <v>0</v>
      </c>
      <c r="E293" s="317"/>
    </row>
    <row r="294" s="295" customFormat="1" ht="15" customHeight="1" spans="1:5">
      <c r="A294" s="313">
        <v>20301</v>
      </c>
      <c r="B294" s="314" t="s">
        <v>406</v>
      </c>
      <c r="C294" s="315">
        <f>SUM(C295:C297)</f>
        <v>0</v>
      </c>
      <c r="D294" s="318">
        <v>0</v>
      </c>
      <c r="E294" s="317"/>
    </row>
    <row r="295" s="295" customFormat="1" ht="15" customHeight="1" spans="1:5">
      <c r="A295" s="313">
        <v>2030101</v>
      </c>
      <c r="B295" s="313" t="s">
        <v>407</v>
      </c>
      <c r="C295" s="315"/>
      <c r="D295" s="318">
        <v>0</v>
      </c>
      <c r="E295" s="317"/>
    </row>
    <row r="296" s="295" customFormat="1" ht="15" customHeight="1" spans="1:5">
      <c r="A296" s="313">
        <v>2030102</v>
      </c>
      <c r="B296" s="313" t="s">
        <v>408</v>
      </c>
      <c r="C296" s="315"/>
      <c r="D296" s="318">
        <v>0</v>
      </c>
      <c r="E296" s="317"/>
    </row>
    <row r="297" s="295" customFormat="1" ht="15" customHeight="1" spans="1:5">
      <c r="A297" s="313">
        <v>2030199</v>
      </c>
      <c r="B297" s="313" t="s">
        <v>409</v>
      </c>
      <c r="C297" s="315"/>
      <c r="D297" s="318">
        <v>0</v>
      </c>
      <c r="E297" s="317"/>
    </row>
    <row r="298" s="295" customFormat="1" ht="15" customHeight="1" spans="1:5">
      <c r="A298" s="313">
        <v>20304</v>
      </c>
      <c r="B298" s="314" t="s">
        <v>410</v>
      </c>
      <c r="C298" s="315">
        <f>C299</f>
        <v>0</v>
      </c>
      <c r="D298" s="318">
        <v>0</v>
      </c>
      <c r="E298" s="317"/>
    </row>
    <row r="299" s="295" customFormat="1" ht="15" customHeight="1" spans="1:5">
      <c r="A299" s="313">
        <v>2030401</v>
      </c>
      <c r="B299" s="313" t="s">
        <v>411</v>
      </c>
      <c r="C299" s="315"/>
      <c r="D299" s="318">
        <v>0</v>
      </c>
      <c r="E299" s="317"/>
    </row>
    <row r="300" s="296" customFormat="1" ht="15" customHeight="1" spans="1:5">
      <c r="A300" s="313">
        <v>20305</v>
      </c>
      <c r="B300" s="314" t="s">
        <v>412</v>
      </c>
      <c r="C300" s="315">
        <f>C301</f>
        <v>0</v>
      </c>
      <c r="D300" s="319">
        <v>0</v>
      </c>
      <c r="E300" s="317"/>
    </row>
    <row r="301" s="295" customFormat="1" ht="15" customHeight="1" spans="1:5">
      <c r="A301" s="313">
        <v>2030501</v>
      </c>
      <c r="B301" s="313" t="s">
        <v>413</v>
      </c>
      <c r="C301" s="315"/>
      <c r="D301" s="318">
        <v>0</v>
      </c>
      <c r="E301" s="317"/>
    </row>
    <row r="302" s="295" customFormat="1" ht="15" customHeight="1" spans="1:5">
      <c r="A302" s="313">
        <v>20306</v>
      </c>
      <c r="B302" s="314" t="s">
        <v>414</v>
      </c>
      <c r="C302" s="315">
        <f>SUM(C303:C309)</f>
        <v>0</v>
      </c>
      <c r="D302" s="318">
        <v>0</v>
      </c>
      <c r="E302" s="317"/>
    </row>
    <row r="303" s="296" customFormat="1" ht="15" customHeight="1" spans="1:5">
      <c r="A303" s="313">
        <v>2030601</v>
      </c>
      <c r="B303" s="313" t="s">
        <v>415</v>
      </c>
      <c r="C303" s="315"/>
      <c r="D303" s="319">
        <v>0</v>
      </c>
      <c r="E303" s="317"/>
    </row>
    <row r="304" s="295" customFormat="1" ht="15" customHeight="1" spans="1:5">
      <c r="A304" s="313">
        <v>2030602</v>
      </c>
      <c r="B304" s="313" t="s">
        <v>416</v>
      </c>
      <c r="C304" s="315"/>
      <c r="D304" s="318">
        <v>0</v>
      </c>
      <c r="E304" s="317"/>
    </row>
    <row r="305" s="295" customFormat="1" ht="15" customHeight="1" spans="1:5">
      <c r="A305" s="313">
        <v>2030603</v>
      </c>
      <c r="B305" s="313" t="s">
        <v>417</v>
      </c>
      <c r="C305" s="315"/>
      <c r="D305" s="316">
        <v>0</v>
      </c>
      <c r="E305" s="317"/>
    </row>
    <row r="306" s="295" customFormat="1" ht="15" customHeight="1" spans="1:5">
      <c r="A306" s="313">
        <v>2030604</v>
      </c>
      <c r="B306" s="313" t="s">
        <v>418</v>
      </c>
      <c r="C306" s="315"/>
      <c r="D306" s="318">
        <v>0</v>
      </c>
      <c r="E306" s="317"/>
    </row>
    <row r="307" s="295" customFormat="1" ht="15" customHeight="1" spans="1:5">
      <c r="A307" s="313">
        <v>2030607</v>
      </c>
      <c r="B307" s="313" t="s">
        <v>419</v>
      </c>
      <c r="C307" s="315"/>
      <c r="D307" s="318">
        <v>0</v>
      </c>
      <c r="E307" s="317"/>
    </row>
    <row r="308" s="295" customFormat="1" ht="15" customHeight="1" spans="1:5">
      <c r="A308" s="313">
        <v>2030608</v>
      </c>
      <c r="B308" s="313" t="s">
        <v>420</v>
      </c>
      <c r="C308" s="315"/>
      <c r="D308" s="318">
        <v>0</v>
      </c>
      <c r="E308" s="317"/>
    </row>
    <row r="309" s="295" customFormat="1" ht="15" customHeight="1" spans="1:5">
      <c r="A309" s="313">
        <v>2030699</v>
      </c>
      <c r="B309" s="313" t="s">
        <v>421</v>
      </c>
      <c r="C309" s="315"/>
      <c r="D309" s="316">
        <v>0</v>
      </c>
      <c r="E309" s="317"/>
    </row>
    <row r="310" s="295" customFormat="1" ht="15" customHeight="1" spans="1:5">
      <c r="A310" s="326">
        <v>20399</v>
      </c>
      <c r="B310" s="314" t="s">
        <v>422</v>
      </c>
      <c r="C310" s="315">
        <f>C311</f>
        <v>0</v>
      </c>
      <c r="D310" s="318">
        <v>0</v>
      </c>
      <c r="E310" s="317"/>
    </row>
    <row r="311" s="296" customFormat="1" ht="15" customHeight="1" spans="1:5">
      <c r="A311" s="313">
        <v>2039999</v>
      </c>
      <c r="B311" s="313" t="s">
        <v>423</v>
      </c>
      <c r="C311" s="315"/>
      <c r="D311" s="319">
        <v>0</v>
      </c>
      <c r="E311" s="317"/>
    </row>
    <row r="312" s="295" customFormat="1" ht="15" customHeight="1" spans="1:5">
      <c r="A312" s="313">
        <v>204</v>
      </c>
      <c r="B312" s="314" t="s">
        <v>424</v>
      </c>
      <c r="C312" s="315">
        <f>C313+C316+C327+C334+C342+C351+C365+C375+C385+C393+C399</f>
        <v>590</v>
      </c>
      <c r="D312" s="318">
        <v>721</v>
      </c>
      <c r="E312" s="317">
        <f>D312/C312*100</f>
        <v>122.203389830508</v>
      </c>
    </row>
    <row r="313" s="295" customFormat="1" ht="15" customHeight="1" spans="1:5">
      <c r="A313" s="313">
        <v>20401</v>
      </c>
      <c r="B313" s="314" t="s">
        <v>425</v>
      </c>
      <c r="C313" s="315">
        <f>SUM(C314:C315)</f>
        <v>0</v>
      </c>
      <c r="D313" s="318">
        <v>0</v>
      </c>
      <c r="E313" s="317"/>
    </row>
    <row r="314" s="295" customFormat="1" ht="15" customHeight="1" spans="1:5">
      <c r="A314" s="313">
        <v>2040101</v>
      </c>
      <c r="B314" s="313" t="s">
        <v>426</v>
      </c>
      <c r="C314" s="315"/>
      <c r="D314" s="318">
        <v>0</v>
      </c>
      <c r="E314" s="317"/>
    </row>
    <row r="315" s="295" customFormat="1" ht="15" customHeight="1" spans="1:5">
      <c r="A315" s="313">
        <v>2040199</v>
      </c>
      <c r="B315" s="313" t="s">
        <v>427</v>
      </c>
      <c r="C315" s="315"/>
      <c r="D315" s="318">
        <v>0</v>
      </c>
      <c r="E315" s="317"/>
    </row>
    <row r="316" s="295" customFormat="1" ht="15" customHeight="1" spans="1:5">
      <c r="A316" s="326">
        <v>20402</v>
      </c>
      <c r="B316" s="314" t="s">
        <v>428</v>
      </c>
      <c r="C316" s="315">
        <f>SUM(C317:C326)</f>
        <v>585</v>
      </c>
      <c r="D316" s="318">
        <v>690</v>
      </c>
      <c r="E316" s="317">
        <f>D316/C316*100</f>
        <v>117.948717948718</v>
      </c>
    </row>
    <row r="317" s="296" customFormat="1" ht="15" customHeight="1" spans="1:5">
      <c r="A317" s="313">
        <v>2040201</v>
      </c>
      <c r="B317" s="313" t="s">
        <v>241</v>
      </c>
      <c r="C317" s="315"/>
      <c r="D317" s="319">
        <v>0</v>
      </c>
      <c r="E317" s="317"/>
    </row>
    <row r="318" s="295" customFormat="1" ht="15" customHeight="1" spans="1:5">
      <c r="A318" s="313">
        <v>2040202</v>
      </c>
      <c r="B318" s="313" t="s">
        <v>242</v>
      </c>
      <c r="C318" s="315">
        <v>13</v>
      </c>
      <c r="D318" s="318">
        <v>11</v>
      </c>
      <c r="E318" s="317">
        <f>D318/C318*100</f>
        <v>84.6153846153846</v>
      </c>
    </row>
    <row r="319" s="295" customFormat="1" ht="15" customHeight="1" spans="1:5">
      <c r="A319" s="313">
        <v>2040203</v>
      </c>
      <c r="B319" s="313" t="s">
        <v>243</v>
      </c>
      <c r="C319" s="315"/>
      <c r="D319" s="318">
        <v>0</v>
      </c>
      <c r="E319" s="317"/>
    </row>
    <row r="320" s="295" customFormat="1" ht="15" customHeight="1" spans="1:5">
      <c r="A320" s="313">
        <v>2040219</v>
      </c>
      <c r="B320" s="313" t="s">
        <v>281</v>
      </c>
      <c r="C320" s="315"/>
      <c r="D320" s="318">
        <v>0</v>
      </c>
      <c r="E320" s="317"/>
    </row>
    <row r="321" s="296" customFormat="1" ht="15" customHeight="1" spans="1:5">
      <c r="A321" s="313">
        <v>2040220</v>
      </c>
      <c r="B321" s="313" t="s">
        <v>429</v>
      </c>
      <c r="C321" s="315"/>
      <c r="D321" s="319">
        <v>0</v>
      </c>
      <c r="E321" s="317"/>
    </row>
    <row r="322" s="295" customFormat="1" ht="15" customHeight="1" spans="1:5">
      <c r="A322" s="313">
        <v>2040221</v>
      </c>
      <c r="B322" s="313" t="s">
        <v>430</v>
      </c>
      <c r="C322" s="315"/>
      <c r="D322" s="318">
        <v>0</v>
      </c>
      <c r="E322" s="317"/>
    </row>
    <row r="323" s="295" customFormat="1" ht="15" customHeight="1" spans="1:5">
      <c r="A323" s="313">
        <v>2040222</v>
      </c>
      <c r="B323" s="313" t="s">
        <v>431</v>
      </c>
      <c r="C323" s="315"/>
      <c r="D323" s="318">
        <v>0</v>
      </c>
      <c r="E323" s="317"/>
    </row>
    <row r="324" s="295" customFormat="1" ht="15" customHeight="1" spans="1:5">
      <c r="A324" s="313">
        <v>2040223</v>
      </c>
      <c r="B324" s="313" t="s">
        <v>432</v>
      </c>
      <c r="C324" s="315"/>
      <c r="D324" s="318">
        <v>0</v>
      </c>
      <c r="E324" s="317"/>
    </row>
    <row r="325" s="295" customFormat="1" ht="15" customHeight="1" spans="1:5">
      <c r="A325" s="313">
        <v>2040250</v>
      </c>
      <c r="B325" s="313" t="s">
        <v>250</v>
      </c>
      <c r="C325" s="315"/>
      <c r="D325" s="318">
        <v>0</v>
      </c>
      <c r="E325" s="317"/>
    </row>
    <row r="326" s="295" customFormat="1" ht="15" customHeight="1" spans="1:5">
      <c r="A326" s="313">
        <v>2040299</v>
      </c>
      <c r="B326" s="313" t="s">
        <v>433</v>
      </c>
      <c r="C326" s="315">
        <v>572</v>
      </c>
      <c r="D326" s="318">
        <v>679</v>
      </c>
      <c r="E326" s="317">
        <f>D326/C326*100</f>
        <v>118.706293706294</v>
      </c>
    </row>
    <row r="327" s="295" customFormat="1" ht="15" customHeight="1" spans="1:5">
      <c r="A327" s="313">
        <v>20403</v>
      </c>
      <c r="B327" s="314" t="s">
        <v>434</v>
      </c>
      <c r="C327" s="315">
        <f>SUM(C328:C333)</f>
        <v>0</v>
      </c>
      <c r="D327" s="318">
        <v>0</v>
      </c>
      <c r="E327" s="317"/>
    </row>
    <row r="328" s="295" customFormat="1" ht="15" customHeight="1" spans="1:5">
      <c r="A328" s="313">
        <v>2040301</v>
      </c>
      <c r="B328" s="313" t="s">
        <v>241</v>
      </c>
      <c r="C328" s="315"/>
      <c r="D328" s="318">
        <v>0</v>
      </c>
      <c r="E328" s="317"/>
    </row>
    <row r="329" s="295" customFormat="1" ht="15" customHeight="1" spans="1:5">
      <c r="A329" s="313">
        <v>2040302</v>
      </c>
      <c r="B329" s="313" t="s">
        <v>242</v>
      </c>
      <c r="C329" s="315"/>
      <c r="D329" s="318">
        <v>0</v>
      </c>
      <c r="E329" s="317"/>
    </row>
    <row r="330" s="295" customFormat="1" ht="15" customHeight="1" spans="1:5">
      <c r="A330" s="313">
        <v>2040303</v>
      </c>
      <c r="B330" s="313" t="s">
        <v>243</v>
      </c>
      <c r="C330" s="315"/>
      <c r="D330" s="318">
        <v>0</v>
      </c>
      <c r="E330" s="317"/>
    </row>
    <row r="331" s="296" customFormat="1" ht="15" customHeight="1" spans="1:5">
      <c r="A331" s="313">
        <v>2040304</v>
      </c>
      <c r="B331" s="313" t="s">
        <v>435</v>
      </c>
      <c r="C331" s="315"/>
      <c r="D331" s="319">
        <v>0</v>
      </c>
      <c r="E331" s="317"/>
    </row>
    <row r="332" s="295" customFormat="1" ht="15" customHeight="1" spans="1:5">
      <c r="A332" s="313">
        <v>2040350</v>
      </c>
      <c r="B332" s="313" t="s">
        <v>250</v>
      </c>
      <c r="C332" s="315"/>
      <c r="D332" s="318">
        <v>0</v>
      </c>
      <c r="E332" s="317"/>
    </row>
    <row r="333" s="296" customFormat="1" ht="15" customHeight="1" spans="1:5">
      <c r="A333" s="313">
        <v>2040399</v>
      </c>
      <c r="B333" s="313" t="s">
        <v>436</v>
      </c>
      <c r="C333" s="315"/>
      <c r="D333" s="319">
        <v>0</v>
      </c>
      <c r="E333" s="317"/>
    </row>
    <row r="334" s="295" customFormat="1" ht="15" customHeight="1" spans="1:5">
      <c r="A334" s="313">
        <v>20404</v>
      </c>
      <c r="B334" s="314" t="s">
        <v>437</v>
      </c>
      <c r="C334" s="315">
        <f>SUM(C335:C341)</f>
        <v>0</v>
      </c>
      <c r="D334" s="318">
        <v>0</v>
      </c>
      <c r="E334" s="317"/>
    </row>
    <row r="335" s="296" customFormat="1" ht="15" customHeight="1" spans="1:5">
      <c r="A335" s="313">
        <v>2040401</v>
      </c>
      <c r="B335" s="313" t="s">
        <v>241</v>
      </c>
      <c r="C335" s="315"/>
      <c r="D335" s="319">
        <v>0</v>
      </c>
      <c r="E335" s="317"/>
    </row>
    <row r="336" s="295" customFormat="1" ht="15" customHeight="1" spans="1:5">
      <c r="A336" s="313">
        <v>2040402</v>
      </c>
      <c r="B336" s="313" t="s">
        <v>242</v>
      </c>
      <c r="C336" s="315"/>
      <c r="D336" s="318">
        <v>0</v>
      </c>
      <c r="E336" s="317"/>
    </row>
    <row r="337" s="296" customFormat="1" ht="15" customHeight="1" spans="1:5">
      <c r="A337" s="313">
        <v>2040403</v>
      </c>
      <c r="B337" s="313" t="s">
        <v>243</v>
      </c>
      <c r="C337" s="315"/>
      <c r="D337" s="319">
        <v>0</v>
      </c>
      <c r="E337" s="317"/>
    </row>
    <row r="338" s="295" customFormat="1" ht="15" customHeight="1" spans="1:5">
      <c r="A338" s="313">
        <v>2040409</v>
      </c>
      <c r="B338" s="313" t="s">
        <v>438</v>
      </c>
      <c r="C338" s="315"/>
      <c r="D338" s="318">
        <v>0</v>
      </c>
      <c r="E338" s="317"/>
    </row>
    <row r="339" s="295" customFormat="1" ht="15" customHeight="1" spans="1:5">
      <c r="A339" s="313">
        <v>2040410</v>
      </c>
      <c r="B339" s="313" t="s">
        <v>439</v>
      </c>
      <c r="C339" s="315"/>
      <c r="D339" s="318">
        <v>0</v>
      </c>
      <c r="E339" s="317"/>
    </row>
    <row r="340" s="295" customFormat="1" ht="15" customHeight="1" spans="1:5">
      <c r="A340" s="313">
        <v>2040450</v>
      </c>
      <c r="B340" s="313" t="s">
        <v>250</v>
      </c>
      <c r="C340" s="315"/>
      <c r="D340" s="318">
        <v>0</v>
      </c>
      <c r="E340" s="317"/>
    </row>
    <row r="341" s="295" customFormat="1" ht="15" customHeight="1" spans="1:5">
      <c r="A341" s="313">
        <v>2040499</v>
      </c>
      <c r="B341" s="313" t="s">
        <v>440</v>
      </c>
      <c r="C341" s="315"/>
      <c r="D341" s="318">
        <v>0</v>
      </c>
      <c r="E341" s="317"/>
    </row>
    <row r="342" s="295" customFormat="1" ht="15" customHeight="1" spans="1:5">
      <c r="A342" s="313">
        <v>20405</v>
      </c>
      <c r="B342" s="314" t="s">
        <v>441</v>
      </c>
      <c r="C342" s="315">
        <f>SUM(C343:C350)</f>
        <v>0</v>
      </c>
      <c r="D342" s="318">
        <v>0</v>
      </c>
      <c r="E342" s="317"/>
    </row>
    <row r="343" s="295" customFormat="1" ht="15" customHeight="1" spans="1:5">
      <c r="A343" s="313">
        <v>2040501</v>
      </c>
      <c r="B343" s="313" t="s">
        <v>241</v>
      </c>
      <c r="C343" s="315"/>
      <c r="D343" s="318">
        <v>0</v>
      </c>
      <c r="E343" s="317"/>
    </row>
    <row r="344" s="295" customFormat="1" ht="15" customHeight="1" spans="1:5">
      <c r="A344" s="313">
        <v>2040502</v>
      </c>
      <c r="B344" s="313" t="s">
        <v>242</v>
      </c>
      <c r="C344" s="315"/>
      <c r="D344" s="318">
        <v>0</v>
      </c>
      <c r="E344" s="317"/>
    </row>
    <row r="345" s="295" customFormat="1" ht="15" customHeight="1" spans="1:5">
      <c r="A345" s="313">
        <v>2040503</v>
      </c>
      <c r="B345" s="313" t="s">
        <v>243</v>
      </c>
      <c r="C345" s="315"/>
      <c r="D345" s="318">
        <v>0</v>
      </c>
      <c r="E345" s="317"/>
    </row>
    <row r="346" s="299" customFormat="1" ht="15" customHeight="1" spans="1:5">
      <c r="A346" s="313">
        <v>2040504</v>
      </c>
      <c r="B346" s="313" t="s">
        <v>442</v>
      </c>
      <c r="C346" s="315"/>
      <c r="D346" s="327">
        <v>0</v>
      </c>
      <c r="E346" s="317"/>
    </row>
    <row r="347" s="295" customFormat="1" ht="15" customHeight="1" spans="1:5">
      <c r="A347" s="313">
        <v>2040505</v>
      </c>
      <c r="B347" s="313" t="s">
        <v>443</v>
      </c>
      <c r="C347" s="315"/>
      <c r="D347" s="318">
        <v>0</v>
      </c>
      <c r="E347" s="317"/>
    </row>
    <row r="348" s="295" customFormat="1" ht="15" customHeight="1" spans="1:5">
      <c r="A348" s="313">
        <v>2040506</v>
      </c>
      <c r="B348" s="313" t="s">
        <v>444</v>
      </c>
      <c r="C348" s="315"/>
      <c r="D348" s="318">
        <v>0</v>
      </c>
      <c r="E348" s="317"/>
    </row>
    <row r="349" s="295" customFormat="1" ht="15" customHeight="1" spans="1:5">
      <c r="A349" s="313">
        <v>2040550</v>
      </c>
      <c r="B349" s="313" t="s">
        <v>250</v>
      </c>
      <c r="C349" s="315"/>
      <c r="D349" s="318">
        <v>0</v>
      </c>
      <c r="E349" s="317"/>
    </row>
    <row r="350" s="295" customFormat="1" ht="15" customHeight="1" spans="1:5">
      <c r="A350" s="313">
        <v>2040599</v>
      </c>
      <c r="B350" s="313" t="s">
        <v>445</v>
      </c>
      <c r="C350" s="315"/>
      <c r="D350" s="318">
        <v>0</v>
      </c>
      <c r="E350" s="317"/>
    </row>
    <row r="351" s="295" customFormat="1" ht="15" customHeight="1" spans="1:5">
      <c r="A351" s="313">
        <v>20406</v>
      </c>
      <c r="B351" s="314" t="s">
        <v>446</v>
      </c>
      <c r="C351" s="315">
        <f>SUM(C352:C364)</f>
        <v>0</v>
      </c>
      <c r="D351" s="318">
        <v>0</v>
      </c>
      <c r="E351" s="317"/>
    </row>
    <row r="352" s="295" customFormat="1" ht="15" customHeight="1" spans="1:5">
      <c r="A352" s="313">
        <v>2040601</v>
      </c>
      <c r="B352" s="313" t="s">
        <v>241</v>
      </c>
      <c r="C352" s="315"/>
      <c r="D352" s="318">
        <v>0</v>
      </c>
      <c r="E352" s="317"/>
    </row>
    <row r="353" s="295" customFormat="1" ht="15" customHeight="1" spans="1:5">
      <c r="A353" s="313">
        <v>2040602</v>
      </c>
      <c r="B353" s="313" t="s">
        <v>242</v>
      </c>
      <c r="C353" s="315"/>
      <c r="D353" s="318">
        <v>0</v>
      </c>
      <c r="E353" s="317"/>
    </row>
    <row r="354" s="295" customFormat="1" ht="15" customHeight="1" spans="1:5">
      <c r="A354" s="313">
        <v>2040603</v>
      </c>
      <c r="B354" s="313" t="s">
        <v>243</v>
      </c>
      <c r="C354" s="315"/>
      <c r="D354" s="318">
        <v>0</v>
      </c>
      <c r="E354" s="317"/>
    </row>
    <row r="355" s="295" customFormat="1" ht="15" customHeight="1" spans="1:5">
      <c r="A355" s="313">
        <v>2040604</v>
      </c>
      <c r="B355" s="313" t="s">
        <v>447</v>
      </c>
      <c r="C355" s="315"/>
      <c r="D355" s="318">
        <v>0</v>
      </c>
      <c r="E355" s="317"/>
    </row>
    <row r="356" s="295" customFormat="1" ht="15" customHeight="1" spans="1:5">
      <c r="A356" s="313">
        <v>2040605</v>
      </c>
      <c r="B356" s="313" t="s">
        <v>448</v>
      </c>
      <c r="C356" s="315"/>
      <c r="D356" s="318">
        <v>0</v>
      </c>
      <c r="E356" s="317"/>
    </row>
    <row r="357" s="295" customFormat="1" ht="15" customHeight="1" spans="1:5">
      <c r="A357" s="313">
        <v>2040606</v>
      </c>
      <c r="B357" s="313" t="s">
        <v>449</v>
      </c>
      <c r="C357" s="315"/>
      <c r="D357" s="318">
        <v>0</v>
      </c>
      <c r="E357" s="317"/>
    </row>
    <row r="358" s="295" customFormat="1" ht="15" customHeight="1" spans="1:5">
      <c r="A358" s="313">
        <v>2040607</v>
      </c>
      <c r="B358" s="313" t="s">
        <v>450</v>
      </c>
      <c r="C358" s="315"/>
      <c r="D358" s="318">
        <v>0</v>
      </c>
      <c r="E358" s="317"/>
    </row>
    <row r="359" s="295" customFormat="1" ht="15" customHeight="1" spans="1:5">
      <c r="A359" s="313">
        <v>2040608</v>
      </c>
      <c r="B359" s="313" t="s">
        <v>451</v>
      </c>
      <c r="C359" s="315"/>
      <c r="D359" s="318">
        <v>0</v>
      </c>
      <c r="E359" s="317"/>
    </row>
    <row r="360" s="295" customFormat="1" ht="15" customHeight="1" spans="1:5">
      <c r="A360" s="313">
        <v>2040610</v>
      </c>
      <c r="B360" s="313" t="s">
        <v>452</v>
      </c>
      <c r="C360" s="315"/>
      <c r="D360" s="318">
        <v>0</v>
      </c>
      <c r="E360" s="317"/>
    </row>
    <row r="361" s="295" customFormat="1" ht="15" customHeight="1" spans="1:5">
      <c r="A361" s="313">
        <v>2040612</v>
      </c>
      <c r="B361" s="313" t="s">
        <v>453</v>
      </c>
      <c r="C361" s="315"/>
      <c r="D361" s="318">
        <v>0</v>
      </c>
      <c r="E361" s="317"/>
    </row>
    <row r="362" s="295" customFormat="1" ht="15" customHeight="1" spans="1:5">
      <c r="A362" s="313">
        <v>2040613</v>
      </c>
      <c r="B362" s="313" t="s">
        <v>281</v>
      </c>
      <c r="C362" s="315"/>
      <c r="D362" s="318">
        <v>0</v>
      </c>
      <c r="E362" s="317"/>
    </row>
    <row r="363" s="295" customFormat="1" ht="15" customHeight="1" spans="1:5">
      <c r="A363" s="313">
        <v>2040650</v>
      </c>
      <c r="B363" s="313" t="s">
        <v>250</v>
      </c>
      <c r="C363" s="315"/>
      <c r="D363" s="318">
        <v>0</v>
      </c>
      <c r="E363" s="317"/>
    </row>
    <row r="364" s="295" customFormat="1" ht="15" customHeight="1" spans="1:5">
      <c r="A364" s="313">
        <v>2040699</v>
      </c>
      <c r="B364" s="313" t="s">
        <v>454</v>
      </c>
      <c r="C364" s="315"/>
      <c r="D364" s="318">
        <v>0</v>
      </c>
      <c r="E364" s="317"/>
    </row>
    <row r="365" s="295" customFormat="1" ht="15" customHeight="1" spans="1:5">
      <c r="A365" s="313">
        <v>20407</v>
      </c>
      <c r="B365" s="314" t="s">
        <v>455</v>
      </c>
      <c r="C365" s="315">
        <f>SUM(C366:C374)</f>
        <v>0</v>
      </c>
      <c r="D365" s="318">
        <v>0</v>
      </c>
      <c r="E365" s="317"/>
    </row>
    <row r="366" s="295" customFormat="1" ht="15" customHeight="1" spans="1:5">
      <c r="A366" s="313">
        <v>2040701</v>
      </c>
      <c r="B366" s="313" t="s">
        <v>241</v>
      </c>
      <c r="C366" s="315"/>
      <c r="D366" s="318">
        <v>0</v>
      </c>
      <c r="E366" s="317"/>
    </row>
    <row r="367" s="295" customFormat="1" ht="15" customHeight="1" spans="1:5">
      <c r="A367" s="313">
        <v>2040702</v>
      </c>
      <c r="B367" s="313" t="s">
        <v>242</v>
      </c>
      <c r="C367" s="315"/>
      <c r="D367" s="318">
        <v>0</v>
      </c>
      <c r="E367" s="317"/>
    </row>
    <row r="368" s="295" customFormat="1" ht="15" customHeight="1" spans="1:5">
      <c r="A368" s="313">
        <v>2040703</v>
      </c>
      <c r="B368" s="313" t="s">
        <v>243</v>
      </c>
      <c r="C368" s="315"/>
      <c r="D368" s="318">
        <v>0</v>
      </c>
      <c r="E368" s="317"/>
    </row>
    <row r="369" s="295" customFormat="1" ht="15" customHeight="1" spans="1:5">
      <c r="A369" s="313">
        <v>2040704</v>
      </c>
      <c r="B369" s="313" t="s">
        <v>456</v>
      </c>
      <c r="C369" s="315"/>
      <c r="D369" s="318">
        <v>0</v>
      </c>
      <c r="E369" s="317"/>
    </row>
    <row r="370" s="295" customFormat="1" ht="15" customHeight="1" spans="1:5">
      <c r="A370" s="313">
        <v>2040705</v>
      </c>
      <c r="B370" s="313" t="s">
        <v>457</v>
      </c>
      <c r="C370" s="315"/>
      <c r="D370" s="318">
        <v>0</v>
      </c>
      <c r="E370" s="317"/>
    </row>
    <row r="371" s="295" customFormat="1" ht="15" customHeight="1" spans="1:5">
      <c r="A371" s="313">
        <v>2040706</v>
      </c>
      <c r="B371" s="313" t="s">
        <v>458</v>
      </c>
      <c r="C371" s="315"/>
      <c r="D371" s="318">
        <v>0</v>
      </c>
      <c r="E371" s="317"/>
    </row>
    <row r="372" s="295" customFormat="1" ht="15" customHeight="1" spans="1:5">
      <c r="A372" s="313">
        <v>2040707</v>
      </c>
      <c r="B372" s="313" t="s">
        <v>281</v>
      </c>
      <c r="C372" s="315"/>
      <c r="D372" s="318">
        <v>0</v>
      </c>
      <c r="E372" s="317"/>
    </row>
    <row r="373" s="295" customFormat="1" ht="15" customHeight="1" spans="1:5">
      <c r="A373" s="313">
        <v>2040750</v>
      </c>
      <c r="B373" s="313" t="s">
        <v>250</v>
      </c>
      <c r="C373" s="315"/>
      <c r="D373" s="318">
        <v>0</v>
      </c>
      <c r="E373" s="317"/>
    </row>
    <row r="374" s="295" customFormat="1" ht="15" customHeight="1" spans="1:5">
      <c r="A374" s="313">
        <v>2040799</v>
      </c>
      <c r="B374" s="313" t="s">
        <v>459</v>
      </c>
      <c r="C374" s="315"/>
      <c r="D374" s="318">
        <v>0</v>
      </c>
      <c r="E374" s="317"/>
    </row>
    <row r="375" s="295" customFormat="1" ht="15" customHeight="1" spans="1:5">
      <c r="A375" s="313">
        <v>20408</v>
      </c>
      <c r="B375" s="314" t="s">
        <v>460</v>
      </c>
      <c r="C375" s="315">
        <f>SUM(C376:C384)</f>
        <v>0</v>
      </c>
      <c r="D375" s="318">
        <v>0</v>
      </c>
      <c r="E375" s="317"/>
    </row>
    <row r="376" s="294" customFormat="1" ht="15" customHeight="1" spans="1:5">
      <c r="A376" s="313">
        <v>2040801</v>
      </c>
      <c r="B376" s="313" t="s">
        <v>241</v>
      </c>
      <c r="C376" s="315"/>
      <c r="D376" s="320">
        <v>0</v>
      </c>
      <c r="E376" s="317"/>
    </row>
    <row r="377" s="295" customFormat="1" ht="15" customHeight="1" spans="1:5">
      <c r="A377" s="313">
        <v>2040802</v>
      </c>
      <c r="B377" s="313" t="s">
        <v>242</v>
      </c>
      <c r="C377" s="315"/>
      <c r="D377" s="318">
        <v>0</v>
      </c>
      <c r="E377" s="317"/>
    </row>
    <row r="378" s="295" customFormat="1" ht="15" customHeight="1" spans="1:5">
      <c r="A378" s="313">
        <v>2040803</v>
      </c>
      <c r="B378" s="313" t="s">
        <v>243</v>
      </c>
      <c r="C378" s="315"/>
      <c r="D378" s="318">
        <v>0</v>
      </c>
      <c r="E378" s="317"/>
    </row>
    <row r="379" s="295" customFormat="1" ht="15" customHeight="1" spans="1:5">
      <c r="A379" s="313">
        <v>2040804</v>
      </c>
      <c r="B379" s="313" t="s">
        <v>461</v>
      </c>
      <c r="C379" s="315"/>
      <c r="D379" s="318">
        <v>0</v>
      </c>
      <c r="E379" s="317"/>
    </row>
    <row r="380" s="295" customFormat="1" ht="15" customHeight="1" spans="1:5">
      <c r="A380" s="313">
        <v>2040805</v>
      </c>
      <c r="B380" s="313" t="s">
        <v>462</v>
      </c>
      <c r="C380" s="315"/>
      <c r="D380" s="318">
        <v>0</v>
      </c>
      <c r="E380" s="317"/>
    </row>
    <row r="381" s="295" customFormat="1" ht="15" customHeight="1" spans="1:5">
      <c r="A381" s="313">
        <v>2040806</v>
      </c>
      <c r="B381" s="313" t="s">
        <v>463</v>
      </c>
      <c r="C381" s="315"/>
      <c r="D381" s="318">
        <v>0</v>
      </c>
      <c r="E381" s="317"/>
    </row>
    <row r="382" s="295" customFormat="1" ht="15" customHeight="1" spans="1:5">
      <c r="A382" s="313">
        <v>2040807</v>
      </c>
      <c r="B382" s="313" t="s">
        <v>281</v>
      </c>
      <c r="C382" s="315"/>
      <c r="D382" s="318">
        <v>0</v>
      </c>
      <c r="E382" s="317"/>
    </row>
    <row r="383" s="295" customFormat="1" ht="15" customHeight="1" spans="1:5">
      <c r="A383" s="313">
        <v>2040850</v>
      </c>
      <c r="B383" s="313" t="s">
        <v>250</v>
      </c>
      <c r="C383" s="315"/>
      <c r="D383" s="318">
        <v>0</v>
      </c>
      <c r="E383" s="317"/>
    </row>
    <row r="384" s="295" customFormat="1" ht="15" customHeight="1" spans="1:5">
      <c r="A384" s="313">
        <v>2040899</v>
      </c>
      <c r="B384" s="313" t="s">
        <v>464</v>
      </c>
      <c r="C384" s="315"/>
      <c r="D384" s="318">
        <v>0</v>
      </c>
      <c r="E384" s="317"/>
    </row>
    <row r="385" s="295" customFormat="1" ht="15" customHeight="1" spans="1:5">
      <c r="A385" s="313">
        <v>20409</v>
      </c>
      <c r="B385" s="314" t="s">
        <v>465</v>
      </c>
      <c r="C385" s="315">
        <f>SUM(C386:C392)</f>
        <v>0</v>
      </c>
      <c r="D385" s="318">
        <v>0</v>
      </c>
      <c r="E385" s="317"/>
    </row>
    <row r="386" s="295" customFormat="1" ht="15" customHeight="1" spans="1:5">
      <c r="A386" s="313">
        <v>2040901</v>
      </c>
      <c r="B386" s="313" t="s">
        <v>241</v>
      </c>
      <c r="C386" s="315"/>
      <c r="D386" s="318">
        <v>0</v>
      </c>
      <c r="E386" s="317"/>
    </row>
    <row r="387" s="295" customFormat="1" ht="15" customHeight="1" spans="1:5">
      <c r="A387" s="313">
        <v>2040902</v>
      </c>
      <c r="B387" s="313" t="s">
        <v>242</v>
      </c>
      <c r="C387" s="315"/>
      <c r="D387" s="318">
        <v>0</v>
      </c>
      <c r="E387" s="317"/>
    </row>
    <row r="388" s="295" customFormat="1" ht="15" customHeight="1" spans="1:5">
      <c r="A388" s="313">
        <v>2040903</v>
      </c>
      <c r="B388" s="313" t="s">
        <v>243</v>
      </c>
      <c r="C388" s="315"/>
      <c r="D388" s="318">
        <v>0</v>
      </c>
      <c r="E388" s="317"/>
    </row>
    <row r="389" s="295" customFormat="1" ht="15" customHeight="1" spans="1:5">
      <c r="A389" s="313">
        <v>2040904</v>
      </c>
      <c r="B389" s="313" t="s">
        <v>466</v>
      </c>
      <c r="C389" s="315"/>
      <c r="D389" s="318">
        <v>0</v>
      </c>
      <c r="E389" s="317"/>
    </row>
    <row r="390" s="295" customFormat="1" ht="15" customHeight="1" spans="1:5">
      <c r="A390" s="313">
        <v>2040905</v>
      </c>
      <c r="B390" s="313" t="s">
        <v>467</v>
      </c>
      <c r="C390" s="315"/>
      <c r="D390" s="318">
        <v>0</v>
      </c>
      <c r="E390" s="317"/>
    </row>
    <row r="391" s="295" customFormat="1" ht="15" customHeight="1" spans="1:5">
      <c r="A391" s="313">
        <v>2040950</v>
      </c>
      <c r="B391" s="313" t="s">
        <v>250</v>
      </c>
      <c r="C391" s="315"/>
      <c r="D391" s="318">
        <v>0</v>
      </c>
      <c r="E391" s="317"/>
    </row>
    <row r="392" s="295" customFormat="1" ht="15" customHeight="1" spans="1:5">
      <c r="A392" s="313">
        <v>2040999</v>
      </c>
      <c r="B392" s="313" t="s">
        <v>468</v>
      </c>
      <c r="C392" s="315"/>
      <c r="D392" s="316">
        <v>0</v>
      </c>
      <c r="E392" s="317"/>
    </row>
    <row r="393" s="295" customFormat="1" ht="15" customHeight="1" spans="1:5">
      <c r="A393" s="313">
        <v>20410</v>
      </c>
      <c r="B393" s="314" t="s">
        <v>469</v>
      </c>
      <c r="C393" s="315">
        <f>SUM(C394:C398)</f>
        <v>0</v>
      </c>
      <c r="D393" s="318">
        <v>0</v>
      </c>
      <c r="E393" s="317"/>
    </row>
    <row r="394" s="295" customFormat="1" ht="15" customHeight="1" spans="1:5">
      <c r="A394" s="313">
        <v>2041001</v>
      </c>
      <c r="B394" s="313" t="s">
        <v>241</v>
      </c>
      <c r="C394" s="315"/>
      <c r="D394" s="318">
        <v>0</v>
      </c>
      <c r="E394" s="317"/>
    </row>
    <row r="395" s="295" customFormat="1" ht="15" customHeight="1" spans="1:5">
      <c r="A395" s="313">
        <v>2041002</v>
      </c>
      <c r="B395" s="313" t="s">
        <v>242</v>
      </c>
      <c r="C395" s="315"/>
      <c r="D395" s="316">
        <v>0</v>
      </c>
      <c r="E395" s="317"/>
    </row>
    <row r="396" s="295" customFormat="1" ht="15" customHeight="1" spans="1:5">
      <c r="A396" s="313">
        <v>2041006</v>
      </c>
      <c r="B396" s="313" t="s">
        <v>281</v>
      </c>
      <c r="C396" s="315"/>
      <c r="D396" s="318">
        <v>0</v>
      </c>
      <c r="E396" s="317"/>
    </row>
    <row r="397" s="295" customFormat="1" ht="15" customHeight="1" spans="1:5">
      <c r="A397" s="313">
        <v>2041007</v>
      </c>
      <c r="B397" s="313" t="s">
        <v>470</v>
      </c>
      <c r="C397" s="315"/>
      <c r="D397" s="318">
        <v>0</v>
      </c>
      <c r="E397" s="317"/>
    </row>
    <row r="398" s="295" customFormat="1" ht="15" customHeight="1" spans="1:5">
      <c r="A398" s="313">
        <v>2041099</v>
      </c>
      <c r="B398" s="313" t="s">
        <v>471</v>
      </c>
      <c r="C398" s="315"/>
      <c r="D398" s="318">
        <v>0</v>
      </c>
      <c r="E398" s="317"/>
    </row>
    <row r="399" s="295" customFormat="1" ht="15" customHeight="1" spans="1:5">
      <c r="A399" s="313">
        <v>20499</v>
      </c>
      <c r="B399" s="314" t="s">
        <v>472</v>
      </c>
      <c r="C399" s="315">
        <f>C400+C401</f>
        <v>5</v>
      </c>
      <c r="D399" s="318">
        <v>31</v>
      </c>
      <c r="E399" s="317">
        <f>D399/C399*100</f>
        <v>620</v>
      </c>
    </row>
    <row r="400" s="295" customFormat="1" ht="15" customHeight="1" spans="1:5">
      <c r="A400" s="313">
        <v>2049902</v>
      </c>
      <c r="B400" s="313" t="s">
        <v>473</v>
      </c>
      <c r="C400" s="315"/>
      <c r="D400" s="318">
        <v>0</v>
      </c>
      <c r="E400" s="317"/>
    </row>
    <row r="401" s="295" customFormat="1" ht="15" customHeight="1" spans="1:5">
      <c r="A401" s="313">
        <v>2049999</v>
      </c>
      <c r="B401" s="313" t="s">
        <v>474</v>
      </c>
      <c r="C401" s="315">
        <v>5</v>
      </c>
      <c r="D401" s="316">
        <v>31</v>
      </c>
      <c r="E401" s="317">
        <f>D401/C401*100</f>
        <v>620</v>
      </c>
    </row>
    <row r="402" s="295" customFormat="1" ht="15" customHeight="1" spans="1:5">
      <c r="A402" s="313">
        <v>205</v>
      </c>
      <c r="B402" s="314" t="s">
        <v>475</v>
      </c>
      <c r="C402" s="315">
        <f>C403+C408+C415+C421+C427+C431+C435+C439+C445+C452</f>
        <v>5245</v>
      </c>
      <c r="D402" s="318">
        <v>5666</v>
      </c>
      <c r="E402" s="317">
        <f>D402/C402*100</f>
        <v>108.026692087703</v>
      </c>
    </row>
    <row r="403" s="295" customFormat="1" ht="15" customHeight="1" spans="1:5">
      <c r="A403" s="313">
        <v>20501</v>
      </c>
      <c r="B403" s="314" t="s">
        <v>476</v>
      </c>
      <c r="C403" s="315">
        <f>SUM(C404:C407)</f>
        <v>0</v>
      </c>
      <c r="D403" s="318">
        <v>0</v>
      </c>
      <c r="E403" s="317"/>
    </row>
    <row r="404" s="295" customFormat="1" ht="15" customHeight="1" spans="1:5">
      <c r="A404" s="313">
        <v>2050101</v>
      </c>
      <c r="B404" s="313" t="s">
        <v>241</v>
      </c>
      <c r="C404" s="315"/>
      <c r="D404" s="318">
        <v>0</v>
      </c>
      <c r="E404" s="317"/>
    </row>
    <row r="405" s="295" customFormat="1" ht="15" customHeight="1" spans="1:5">
      <c r="A405" s="313">
        <v>2050102</v>
      </c>
      <c r="B405" s="313" t="s">
        <v>242</v>
      </c>
      <c r="C405" s="315"/>
      <c r="D405" s="318">
        <v>0</v>
      </c>
      <c r="E405" s="317"/>
    </row>
    <row r="406" s="295" customFormat="1" ht="15" customHeight="1" spans="1:5">
      <c r="A406" s="313">
        <v>2050103</v>
      </c>
      <c r="B406" s="313" t="s">
        <v>243</v>
      </c>
      <c r="C406" s="315"/>
      <c r="D406" s="318">
        <v>0</v>
      </c>
      <c r="E406" s="317"/>
    </row>
    <row r="407" s="295" customFormat="1" ht="15" customHeight="1" spans="1:5">
      <c r="A407" s="313">
        <v>2050199</v>
      </c>
      <c r="B407" s="313" t="s">
        <v>477</v>
      </c>
      <c r="C407" s="315"/>
      <c r="D407" s="318">
        <v>0</v>
      </c>
      <c r="E407" s="317"/>
    </row>
    <row r="408" s="295" customFormat="1" ht="15" customHeight="1" spans="1:5">
      <c r="A408" s="313">
        <v>20502</v>
      </c>
      <c r="B408" s="314" t="s">
        <v>478</v>
      </c>
      <c r="C408" s="315">
        <f>SUM(C409:C414)</f>
        <v>3742</v>
      </c>
      <c r="D408" s="316">
        <v>3894</v>
      </c>
      <c r="E408" s="317">
        <f>D408/C408*100</f>
        <v>104.061998931053</v>
      </c>
    </row>
    <row r="409" s="295" customFormat="1" ht="15" customHeight="1" spans="1:5">
      <c r="A409" s="313">
        <v>2050201</v>
      </c>
      <c r="B409" s="313" t="s">
        <v>479</v>
      </c>
      <c r="C409" s="315">
        <v>165</v>
      </c>
      <c r="D409" s="318">
        <v>418</v>
      </c>
      <c r="E409" s="317">
        <f>D409/C409*100</f>
        <v>253.333333333333</v>
      </c>
    </row>
    <row r="410" s="295" customFormat="1" ht="15" customHeight="1" spans="1:5">
      <c r="A410" s="313">
        <v>2050202</v>
      </c>
      <c r="B410" s="313" t="s">
        <v>480</v>
      </c>
      <c r="C410" s="315">
        <v>2446</v>
      </c>
      <c r="D410" s="318">
        <v>1986</v>
      </c>
      <c r="E410" s="317">
        <f>D410/C410*100</f>
        <v>81.1937857726901</v>
      </c>
    </row>
    <row r="411" s="295" customFormat="1" ht="15" customHeight="1" spans="1:5">
      <c r="A411" s="313">
        <v>2050203</v>
      </c>
      <c r="B411" s="313" t="s">
        <v>481</v>
      </c>
      <c r="C411" s="315">
        <v>811</v>
      </c>
      <c r="D411" s="318">
        <v>1426</v>
      </c>
      <c r="E411" s="317">
        <f>D411/C411*100</f>
        <v>175.832305795314</v>
      </c>
    </row>
    <row r="412" s="295" customFormat="1" ht="15" customHeight="1" spans="1:5">
      <c r="A412" s="313">
        <v>2050204</v>
      </c>
      <c r="B412" s="313" t="s">
        <v>482</v>
      </c>
      <c r="C412" s="315"/>
      <c r="D412" s="318">
        <v>0</v>
      </c>
      <c r="E412" s="317"/>
    </row>
    <row r="413" s="295" customFormat="1" ht="15" customHeight="1" spans="1:5">
      <c r="A413" s="313">
        <v>2050205</v>
      </c>
      <c r="B413" s="313" t="s">
        <v>483</v>
      </c>
      <c r="C413" s="315"/>
      <c r="D413" s="318">
        <v>0</v>
      </c>
      <c r="E413" s="317"/>
    </row>
    <row r="414" s="295" customFormat="1" ht="15" customHeight="1" spans="1:5">
      <c r="A414" s="313">
        <v>2050299</v>
      </c>
      <c r="B414" s="313" t="s">
        <v>484</v>
      </c>
      <c r="C414" s="315">
        <v>320</v>
      </c>
      <c r="D414" s="318">
        <v>64</v>
      </c>
      <c r="E414" s="317">
        <f>D414/C414*100</f>
        <v>20</v>
      </c>
    </row>
    <row r="415" s="295" customFormat="1" ht="15" customHeight="1" spans="1:5">
      <c r="A415" s="313">
        <v>20503</v>
      </c>
      <c r="B415" s="314" t="s">
        <v>485</v>
      </c>
      <c r="C415" s="315">
        <f>SUM(C416:C420)</f>
        <v>0</v>
      </c>
      <c r="D415" s="318">
        <v>5</v>
      </c>
      <c r="E415" s="317"/>
    </row>
    <row r="416" s="295" customFormat="1" ht="15" customHeight="1" spans="1:5">
      <c r="A416" s="313">
        <v>2050301</v>
      </c>
      <c r="B416" s="313" t="s">
        <v>486</v>
      </c>
      <c r="C416" s="315"/>
      <c r="D416" s="318">
        <v>0</v>
      </c>
      <c r="E416" s="317"/>
    </row>
    <row r="417" s="295" customFormat="1" ht="15" customHeight="1" spans="1:5">
      <c r="A417" s="313">
        <v>2050302</v>
      </c>
      <c r="B417" s="313" t="s">
        <v>487</v>
      </c>
      <c r="C417" s="315"/>
      <c r="D417" s="318">
        <v>0</v>
      </c>
      <c r="E417" s="317"/>
    </row>
    <row r="418" s="295" customFormat="1" ht="15" customHeight="1" spans="1:5">
      <c r="A418" s="313">
        <v>2050303</v>
      </c>
      <c r="B418" s="313" t="s">
        <v>488</v>
      </c>
      <c r="C418" s="315"/>
      <c r="D418" s="318">
        <v>0</v>
      </c>
      <c r="E418" s="317"/>
    </row>
    <row r="419" s="295" customFormat="1" ht="15" customHeight="1" spans="1:5">
      <c r="A419" s="313">
        <v>2050305</v>
      </c>
      <c r="B419" s="313" t="s">
        <v>489</v>
      </c>
      <c r="C419" s="315"/>
      <c r="D419" s="318">
        <v>0</v>
      </c>
      <c r="E419" s="317"/>
    </row>
    <row r="420" s="295" customFormat="1" ht="15" customHeight="1" spans="1:5">
      <c r="A420" s="313">
        <v>2050399</v>
      </c>
      <c r="B420" s="313" t="s">
        <v>490</v>
      </c>
      <c r="C420" s="315"/>
      <c r="D420" s="318">
        <v>5</v>
      </c>
      <c r="E420" s="317"/>
    </row>
    <row r="421" s="295" customFormat="1" ht="15" customHeight="1" spans="1:5">
      <c r="A421" s="313">
        <v>20504</v>
      </c>
      <c r="B421" s="314" t="s">
        <v>491</v>
      </c>
      <c r="C421" s="315">
        <f>SUM(C422:C426)</f>
        <v>0</v>
      </c>
      <c r="D421" s="318">
        <v>0</v>
      </c>
      <c r="E421" s="317"/>
    </row>
    <row r="422" s="295" customFormat="1" ht="15" customHeight="1" spans="1:5">
      <c r="A422" s="313">
        <v>2050401</v>
      </c>
      <c r="B422" s="313" t="s">
        <v>492</v>
      </c>
      <c r="C422" s="315"/>
      <c r="D422" s="318">
        <v>0</v>
      </c>
      <c r="E422" s="317"/>
    </row>
    <row r="423" s="295" customFormat="1" ht="15" customHeight="1" spans="1:5">
      <c r="A423" s="313">
        <v>2050402</v>
      </c>
      <c r="B423" s="313" t="s">
        <v>493</v>
      </c>
      <c r="C423" s="315"/>
      <c r="D423" s="318">
        <v>0</v>
      </c>
      <c r="E423" s="317"/>
    </row>
    <row r="424" s="295" customFormat="1" ht="15" customHeight="1" spans="1:5">
      <c r="A424" s="313">
        <v>2050403</v>
      </c>
      <c r="B424" s="313" t="s">
        <v>494</v>
      </c>
      <c r="C424" s="315"/>
      <c r="D424" s="318">
        <v>0</v>
      </c>
      <c r="E424" s="317"/>
    </row>
    <row r="425" s="295" customFormat="1" ht="15" customHeight="1" spans="1:5">
      <c r="A425" s="313">
        <v>2050404</v>
      </c>
      <c r="B425" s="313" t="s">
        <v>495</v>
      </c>
      <c r="C425" s="315"/>
      <c r="D425" s="318">
        <v>0</v>
      </c>
      <c r="E425" s="317"/>
    </row>
    <row r="426" s="295" customFormat="1" ht="15" customHeight="1" spans="1:5">
      <c r="A426" s="313">
        <v>2050499</v>
      </c>
      <c r="B426" s="313" t="s">
        <v>496</v>
      </c>
      <c r="C426" s="315"/>
      <c r="D426" s="318">
        <v>0</v>
      </c>
      <c r="E426" s="317"/>
    </row>
    <row r="427" s="294" customFormat="1" ht="15" customHeight="1" spans="1:5">
      <c r="A427" s="313">
        <v>20505</v>
      </c>
      <c r="B427" s="314" t="s">
        <v>497</v>
      </c>
      <c r="C427" s="315">
        <f>SUM(C428:C430)</f>
        <v>0</v>
      </c>
      <c r="D427" s="320">
        <v>0</v>
      </c>
      <c r="E427" s="317"/>
    </row>
    <row r="428" s="295" customFormat="1" ht="15" customHeight="1" spans="1:5">
      <c r="A428" s="313">
        <v>2050501</v>
      </c>
      <c r="B428" s="313" t="s">
        <v>498</v>
      </c>
      <c r="C428" s="315"/>
      <c r="D428" s="318">
        <v>0</v>
      </c>
      <c r="E428" s="317"/>
    </row>
    <row r="429" s="295" customFormat="1" ht="15" customHeight="1" spans="1:5">
      <c r="A429" s="313">
        <v>2050502</v>
      </c>
      <c r="B429" s="313" t="s">
        <v>499</v>
      </c>
      <c r="C429" s="315"/>
      <c r="D429" s="318">
        <v>0</v>
      </c>
      <c r="E429" s="317"/>
    </row>
    <row r="430" s="295" customFormat="1" ht="15" customHeight="1" spans="1:5">
      <c r="A430" s="313">
        <v>2050599</v>
      </c>
      <c r="B430" s="313" t="s">
        <v>500</v>
      </c>
      <c r="C430" s="315"/>
      <c r="D430" s="318">
        <v>0</v>
      </c>
      <c r="E430" s="317"/>
    </row>
    <row r="431" s="295" customFormat="1" ht="15" customHeight="1" spans="1:5">
      <c r="A431" s="313">
        <v>20506</v>
      </c>
      <c r="B431" s="314" t="s">
        <v>501</v>
      </c>
      <c r="C431" s="315">
        <f>SUM(C432:C434)</f>
        <v>0</v>
      </c>
      <c r="D431" s="318">
        <v>0</v>
      </c>
      <c r="E431" s="317"/>
    </row>
    <row r="432" s="295" customFormat="1" ht="15" customHeight="1" spans="1:5">
      <c r="A432" s="313">
        <v>2050601</v>
      </c>
      <c r="B432" s="313" t="s">
        <v>502</v>
      </c>
      <c r="C432" s="315"/>
      <c r="D432" s="318">
        <v>0</v>
      </c>
      <c r="E432" s="317"/>
    </row>
    <row r="433" s="295" customFormat="1" ht="15" customHeight="1" spans="1:5">
      <c r="A433" s="313">
        <v>2050602</v>
      </c>
      <c r="B433" s="313" t="s">
        <v>503</v>
      </c>
      <c r="C433" s="315"/>
      <c r="D433" s="318">
        <v>0</v>
      </c>
      <c r="E433" s="317"/>
    </row>
    <row r="434" s="295" customFormat="1" ht="15" customHeight="1" spans="1:5">
      <c r="A434" s="313">
        <v>2050699</v>
      </c>
      <c r="B434" s="313" t="s">
        <v>504</v>
      </c>
      <c r="C434" s="315"/>
      <c r="D434" s="318">
        <v>0</v>
      </c>
      <c r="E434" s="317"/>
    </row>
    <row r="435" s="295" customFormat="1" ht="15" customHeight="1" spans="1:5">
      <c r="A435" s="313">
        <v>20507</v>
      </c>
      <c r="B435" s="314" t="s">
        <v>505</v>
      </c>
      <c r="C435" s="315">
        <f>SUM(C436:C438)</f>
        <v>0</v>
      </c>
      <c r="D435" s="318">
        <v>0</v>
      </c>
      <c r="E435" s="317"/>
    </row>
    <row r="436" s="295" customFormat="1" ht="15" customHeight="1" spans="1:5">
      <c r="A436" s="313">
        <v>2050701</v>
      </c>
      <c r="B436" s="313" t="s">
        <v>506</v>
      </c>
      <c r="C436" s="315"/>
      <c r="D436" s="318">
        <v>0</v>
      </c>
      <c r="E436" s="317"/>
    </row>
    <row r="437" s="295" customFormat="1" ht="15" customHeight="1" spans="1:5">
      <c r="A437" s="313">
        <v>2050702</v>
      </c>
      <c r="B437" s="313" t="s">
        <v>507</v>
      </c>
      <c r="C437" s="315"/>
      <c r="D437" s="318">
        <v>0</v>
      </c>
      <c r="E437" s="317"/>
    </row>
    <row r="438" s="295" customFormat="1" ht="15" customHeight="1" spans="1:5">
      <c r="A438" s="313">
        <v>2050799</v>
      </c>
      <c r="B438" s="313" t="s">
        <v>508</v>
      </c>
      <c r="C438" s="315"/>
      <c r="D438" s="316">
        <v>0</v>
      </c>
      <c r="E438" s="317"/>
    </row>
    <row r="439" s="295" customFormat="1" ht="15" customHeight="1" spans="1:5">
      <c r="A439" s="313">
        <v>20508</v>
      </c>
      <c r="B439" s="314" t="s">
        <v>509</v>
      </c>
      <c r="C439" s="315">
        <f>SUM(C440:C444)</f>
        <v>0</v>
      </c>
      <c r="D439" s="318">
        <v>0</v>
      </c>
      <c r="E439" s="317"/>
    </row>
    <row r="440" s="295" customFormat="1" ht="15" customHeight="1" spans="1:5">
      <c r="A440" s="313">
        <v>2050801</v>
      </c>
      <c r="B440" s="313" t="s">
        <v>510</v>
      </c>
      <c r="C440" s="315"/>
      <c r="D440" s="318">
        <v>0</v>
      </c>
      <c r="E440" s="317"/>
    </row>
    <row r="441" s="295" customFormat="1" ht="15" customHeight="1" spans="1:5">
      <c r="A441" s="313">
        <v>2050802</v>
      </c>
      <c r="B441" s="313" t="s">
        <v>511</v>
      </c>
      <c r="C441" s="315"/>
      <c r="D441" s="318">
        <v>0</v>
      </c>
      <c r="E441" s="317"/>
    </row>
    <row r="442" s="295" customFormat="1" ht="15" customHeight="1" spans="1:5">
      <c r="A442" s="313">
        <v>2050803</v>
      </c>
      <c r="B442" s="313" t="s">
        <v>512</v>
      </c>
      <c r="C442" s="315"/>
      <c r="D442" s="318">
        <v>0</v>
      </c>
      <c r="E442" s="317"/>
    </row>
    <row r="443" s="295" customFormat="1" ht="15" customHeight="1" spans="1:5">
      <c r="A443" s="313">
        <v>2050804</v>
      </c>
      <c r="B443" s="313" t="s">
        <v>513</v>
      </c>
      <c r="C443" s="315"/>
      <c r="D443" s="318">
        <v>0</v>
      </c>
      <c r="E443" s="317"/>
    </row>
    <row r="444" s="295" customFormat="1" ht="15" customHeight="1" spans="1:5">
      <c r="A444" s="313">
        <v>2050899</v>
      </c>
      <c r="B444" s="313" t="s">
        <v>514</v>
      </c>
      <c r="C444" s="315"/>
      <c r="D444" s="318">
        <v>0</v>
      </c>
      <c r="E444" s="317"/>
    </row>
    <row r="445" s="295" customFormat="1" ht="15" customHeight="1" spans="1:5">
      <c r="A445" s="313">
        <v>20509</v>
      </c>
      <c r="B445" s="314" t="s">
        <v>515</v>
      </c>
      <c r="C445" s="315">
        <f>SUM(C446:C451)</f>
        <v>1193</v>
      </c>
      <c r="D445" s="316">
        <v>1456</v>
      </c>
      <c r="E445" s="317">
        <f>D445/C445*100</f>
        <v>122.045264040235</v>
      </c>
    </row>
    <row r="446" s="295" customFormat="1" ht="15" customHeight="1" spans="1:5">
      <c r="A446" s="313">
        <v>2050901</v>
      </c>
      <c r="B446" s="313" t="s">
        <v>516</v>
      </c>
      <c r="C446" s="315"/>
      <c r="D446" s="318">
        <v>0</v>
      </c>
      <c r="E446" s="317"/>
    </row>
    <row r="447" s="295" customFormat="1" ht="15" customHeight="1" spans="1:5">
      <c r="A447" s="313">
        <v>2050902</v>
      </c>
      <c r="B447" s="313" t="s">
        <v>517</v>
      </c>
      <c r="C447" s="315"/>
      <c r="D447" s="316">
        <v>0</v>
      </c>
      <c r="E447" s="317"/>
    </row>
    <row r="448" s="295" customFormat="1" ht="15" customHeight="1" spans="1:5">
      <c r="A448" s="313">
        <v>2050903</v>
      </c>
      <c r="B448" s="313" t="s">
        <v>518</v>
      </c>
      <c r="C448" s="315"/>
      <c r="D448" s="318">
        <v>0</v>
      </c>
      <c r="E448" s="317"/>
    </row>
    <row r="449" s="295" customFormat="1" ht="15" customHeight="1" spans="1:5">
      <c r="A449" s="313">
        <v>2050904</v>
      </c>
      <c r="B449" s="313" t="s">
        <v>519</v>
      </c>
      <c r="C449" s="315"/>
      <c r="D449" s="318">
        <v>0</v>
      </c>
      <c r="E449" s="317"/>
    </row>
    <row r="450" s="295" customFormat="1" ht="15" customHeight="1" spans="1:5">
      <c r="A450" s="313">
        <v>2050905</v>
      </c>
      <c r="B450" s="313" t="s">
        <v>520</v>
      </c>
      <c r="C450" s="315"/>
      <c r="D450" s="318">
        <v>0</v>
      </c>
      <c r="E450" s="317"/>
    </row>
    <row r="451" s="295" customFormat="1" ht="15" customHeight="1" spans="1:5">
      <c r="A451" s="313">
        <v>2050999</v>
      </c>
      <c r="B451" s="313" t="s">
        <v>521</v>
      </c>
      <c r="C451" s="315">
        <v>1193</v>
      </c>
      <c r="D451" s="318">
        <v>1456</v>
      </c>
      <c r="E451" s="317">
        <f>D451/C451*100</f>
        <v>122.045264040235</v>
      </c>
    </row>
    <row r="452" s="295" customFormat="1" ht="15" customHeight="1" spans="1:5">
      <c r="A452" s="313">
        <v>20599</v>
      </c>
      <c r="B452" s="314" t="s">
        <v>522</v>
      </c>
      <c r="C452" s="315">
        <f>C453</f>
        <v>310</v>
      </c>
      <c r="D452" s="318">
        <v>311</v>
      </c>
      <c r="E452" s="317">
        <f>D452/C452*100</f>
        <v>100.322580645161</v>
      </c>
    </row>
    <row r="453" s="295" customFormat="1" ht="15" customHeight="1" spans="1:5">
      <c r="A453" s="313">
        <v>2059999</v>
      </c>
      <c r="B453" s="313" t="s">
        <v>523</v>
      </c>
      <c r="C453" s="315">
        <v>310</v>
      </c>
      <c r="D453" s="318">
        <v>311</v>
      </c>
      <c r="E453" s="317">
        <f>D453/C453*100</f>
        <v>100.322580645161</v>
      </c>
    </row>
    <row r="454" s="295" customFormat="1" ht="15" customHeight="1" spans="1:5">
      <c r="A454" s="313">
        <v>206</v>
      </c>
      <c r="B454" s="314" t="s">
        <v>524</v>
      </c>
      <c r="C454" s="315">
        <f>SUM(C455,C460,C469,C475,C480,C485,C490,C497,C501,C505)</f>
        <v>1621</v>
      </c>
      <c r="D454" s="318">
        <v>731</v>
      </c>
      <c r="E454" s="317">
        <f>D454/C454*100</f>
        <v>45.0956199876619</v>
      </c>
    </row>
    <row r="455" s="295" customFormat="1" ht="15" customHeight="1" spans="1:5">
      <c r="A455" s="313">
        <v>20601</v>
      </c>
      <c r="B455" s="314" t="s">
        <v>525</v>
      </c>
      <c r="C455" s="315">
        <f>SUM(C456:C459)</f>
        <v>0</v>
      </c>
      <c r="D455" s="318">
        <v>0</v>
      </c>
      <c r="E455" s="317"/>
    </row>
    <row r="456" s="295" customFormat="1" ht="15" customHeight="1" spans="1:5">
      <c r="A456" s="313">
        <v>2060101</v>
      </c>
      <c r="B456" s="313" t="s">
        <v>241</v>
      </c>
      <c r="C456" s="315"/>
      <c r="D456" s="318">
        <v>0</v>
      </c>
      <c r="E456" s="317"/>
    </row>
    <row r="457" s="295" customFormat="1" ht="15" customHeight="1" spans="1:5">
      <c r="A457" s="313">
        <v>2060102</v>
      </c>
      <c r="B457" s="313" t="s">
        <v>242</v>
      </c>
      <c r="C457" s="315"/>
      <c r="D457" s="318">
        <v>0</v>
      </c>
      <c r="E457" s="317"/>
    </row>
    <row r="458" s="295" customFormat="1" ht="15" customHeight="1" spans="1:5">
      <c r="A458" s="313">
        <v>2060103</v>
      </c>
      <c r="B458" s="313" t="s">
        <v>243</v>
      </c>
      <c r="C458" s="315"/>
      <c r="D458" s="318">
        <v>0</v>
      </c>
      <c r="E458" s="317"/>
    </row>
    <row r="459" s="295" customFormat="1" ht="15" customHeight="1" spans="1:5">
      <c r="A459" s="313">
        <v>2060199</v>
      </c>
      <c r="B459" s="313" t="s">
        <v>526</v>
      </c>
      <c r="C459" s="315"/>
      <c r="D459" s="318">
        <v>0</v>
      </c>
      <c r="E459" s="317"/>
    </row>
    <row r="460" s="296" customFormat="1" ht="15" customHeight="1" spans="1:5">
      <c r="A460" s="313">
        <v>20602</v>
      </c>
      <c r="B460" s="314" t="s">
        <v>527</v>
      </c>
      <c r="C460" s="315">
        <f>SUM(C461:C468)</f>
        <v>0</v>
      </c>
      <c r="D460" s="319">
        <v>0</v>
      </c>
      <c r="E460" s="317"/>
    </row>
    <row r="461" s="295" customFormat="1" ht="15" customHeight="1" spans="1:5">
      <c r="A461" s="313">
        <v>2060201</v>
      </c>
      <c r="B461" s="313" t="s">
        <v>528</v>
      </c>
      <c r="C461" s="315"/>
      <c r="D461" s="318">
        <v>0</v>
      </c>
      <c r="E461" s="317"/>
    </row>
    <row r="462" s="295" customFormat="1" ht="15" customHeight="1" spans="1:5">
      <c r="A462" s="313">
        <v>2060203</v>
      </c>
      <c r="B462" s="313" t="s">
        <v>529</v>
      </c>
      <c r="C462" s="315"/>
      <c r="D462" s="318">
        <v>0</v>
      </c>
      <c r="E462" s="317"/>
    </row>
    <row r="463" s="295" customFormat="1" ht="15" customHeight="1" spans="1:5">
      <c r="A463" s="313">
        <v>2060204</v>
      </c>
      <c r="B463" s="313" t="s">
        <v>530</v>
      </c>
      <c r="C463" s="315"/>
      <c r="D463" s="318">
        <v>0</v>
      </c>
      <c r="E463" s="317"/>
    </row>
    <row r="464" s="295" customFormat="1" ht="15" customHeight="1" spans="1:5">
      <c r="A464" s="313">
        <v>2060205</v>
      </c>
      <c r="B464" s="313" t="s">
        <v>531</v>
      </c>
      <c r="C464" s="315"/>
      <c r="D464" s="318">
        <v>0</v>
      </c>
      <c r="E464" s="317"/>
    </row>
    <row r="465" s="295" customFormat="1" ht="15" customHeight="1" spans="1:5">
      <c r="A465" s="313">
        <v>2060206</v>
      </c>
      <c r="B465" s="313" t="s">
        <v>532</v>
      </c>
      <c r="C465" s="315"/>
      <c r="D465" s="318">
        <v>0</v>
      </c>
      <c r="E465" s="317"/>
    </row>
    <row r="466" s="295" customFormat="1" ht="15" customHeight="1" spans="1:5">
      <c r="A466" s="313">
        <v>2060207</v>
      </c>
      <c r="B466" s="313" t="s">
        <v>533</v>
      </c>
      <c r="C466" s="315"/>
      <c r="D466" s="318">
        <v>0</v>
      </c>
      <c r="E466" s="317"/>
    </row>
    <row r="467" s="295" customFormat="1" ht="15" customHeight="1" spans="1:5">
      <c r="A467" s="313">
        <v>2060208</v>
      </c>
      <c r="B467" s="313" t="s">
        <v>534</v>
      </c>
      <c r="C467" s="315"/>
      <c r="D467" s="318">
        <v>0</v>
      </c>
      <c r="E467" s="317"/>
    </row>
    <row r="468" s="295" customFormat="1" ht="15" customHeight="1" spans="1:5">
      <c r="A468" s="313">
        <v>2060299</v>
      </c>
      <c r="B468" s="313" t="s">
        <v>535</v>
      </c>
      <c r="C468" s="315"/>
      <c r="D468" s="316">
        <v>0</v>
      </c>
      <c r="E468" s="317"/>
    </row>
    <row r="469" s="295" customFormat="1" ht="15" customHeight="1" spans="1:5">
      <c r="A469" s="313">
        <v>20603</v>
      </c>
      <c r="B469" s="314" t="s">
        <v>536</v>
      </c>
      <c r="C469" s="315">
        <f>SUM(C470:C474)</f>
        <v>0</v>
      </c>
      <c r="D469" s="318">
        <v>0</v>
      </c>
      <c r="E469" s="317"/>
    </row>
    <row r="470" s="295" customFormat="1" ht="15" customHeight="1" spans="1:5">
      <c r="A470" s="313">
        <v>2060301</v>
      </c>
      <c r="B470" s="313" t="s">
        <v>528</v>
      </c>
      <c r="C470" s="315"/>
      <c r="D470" s="318">
        <v>0</v>
      </c>
      <c r="E470" s="317"/>
    </row>
    <row r="471" s="295" customFormat="1" ht="15" customHeight="1" spans="1:5">
      <c r="A471" s="313">
        <v>2060302</v>
      </c>
      <c r="B471" s="313" t="s">
        <v>537</v>
      </c>
      <c r="C471" s="315"/>
      <c r="D471" s="318">
        <v>0</v>
      </c>
      <c r="E471" s="317"/>
    </row>
    <row r="472" s="295" customFormat="1" ht="15" customHeight="1" spans="1:5">
      <c r="A472" s="313">
        <v>2060303</v>
      </c>
      <c r="B472" s="313" t="s">
        <v>538</v>
      </c>
      <c r="C472" s="315"/>
      <c r="D472" s="318">
        <v>0</v>
      </c>
      <c r="E472" s="317"/>
    </row>
    <row r="473" s="295" customFormat="1" ht="15" customHeight="1" spans="1:5">
      <c r="A473" s="313">
        <v>2060304</v>
      </c>
      <c r="B473" s="313" t="s">
        <v>539</v>
      </c>
      <c r="C473" s="315"/>
      <c r="D473" s="316">
        <v>0</v>
      </c>
      <c r="E473" s="317"/>
    </row>
    <row r="474" s="295" customFormat="1" ht="15" customHeight="1" spans="1:5">
      <c r="A474" s="313">
        <v>2060399</v>
      </c>
      <c r="B474" s="313" t="s">
        <v>540</v>
      </c>
      <c r="C474" s="315"/>
      <c r="D474" s="318">
        <v>0</v>
      </c>
      <c r="E474" s="317"/>
    </row>
    <row r="475" s="295" customFormat="1" ht="15" customHeight="1" spans="1:5">
      <c r="A475" s="313">
        <v>20604</v>
      </c>
      <c r="B475" s="314" t="s">
        <v>541</v>
      </c>
      <c r="C475" s="315">
        <f>SUM(C476:C479)</f>
        <v>0</v>
      </c>
      <c r="D475" s="318">
        <v>0</v>
      </c>
      <c r="E475" s="317"/>
    </row>
    <row r="476" s="295" customFormat="1" ht="15" customHeight="1" spans="1:5">
      <c r="A476" s="313">
        <v>2060401</v>
      </c>
      <c r="B476" s="313" t="s">
        <v>528</v>
      </c>
      <c r="C476" s="315"/>
      <c r="D476" s="318">
        <v>0</v>
      </c>
      <c r="E476" s="317"/>
    </row>
    <row r="477" s="295" customFormat="1" ht="15" customHeight="1" spans="1:5">
      <c r="A477" s="313">
        <v>2060404</v>
      </c>
      <c r="B477" s="313" t="s">
        <v>542</v>
      </c>
      <c r="C477" s="315"/>
      <c r="D477" s="318">
        <v>0</v>
      </c>
      <c r="E477" s="317"/>
    </row>
    <row r="478" s="295" customFormat="1" ht="15" customHeight="1" spans="1:5">
      <c r="A478" s="313">
        <v>2060405</v>
      </c>
      <c r="B478" s="313" t="s">
        <v>543</v>
      </c>
      <c r="C478" s="315"/>
      <c r="D478" s="318">
        <v>0</v>
      </c>
      <c r="E478" s="317"/>
    </row>
    <row r="479" s="295" customFormat="1" ht="15" customHeight="1" spans="1:5">
      <c r="A479" s="313">
        <v>2060499</v>
      </c>
      <c r="B479" s="313" t="s">
        <v>544</v>
      </c>
      <c r="C479" s="315"/>
      <c r="D479" s="318">
        <v>0</v>
      </c>
      <c r="E479" s="317"/>
    </row>
    <row r="480" s="295" customFormat="1" ht="15" customHeight="1" spans="1:5">
      <c r="A480" s="313">
        <v>20605</v>
      </c>
      <c r="B480" s="314" t="s">
        <v>545</v>
      </c>
      <c r="C480" s="315">
        <f>SUM(C481:C484)</f>
        <v>0</v>
      </c>
      <c r="D480" s="318">
        <v>370</v>
      </c>
      <c r="E480" s="317"/>
    </row>
    <row r="481" s="295" customFormat="1" ht="15" customHeight="1" spans="1:5">
      <c r="A481" s="313">
        <v>2060501</v>
      </c>
      <c r="B481" s="313" t="s">
        <v>528</v>
      </c>
      <c r="C481" s="315"/>
      <c r="D481" s="318">
        <v>0</v>
      </c>
      <c r="E481" s="317"/>
    </row>
    <row r="482" s="294" customFormat="1" ht="15" customHeight="1" spans="1:5">
      <c r="A482" s="313">
        <v>2060502</v>
      </c>
      <c r="B482" s="313" t="s">
        <v>546</v>
      </c>
      <c r="C482" s="315"/>
      <c r="D482" s="320">
        <v>0</v>
      </c>
      <c r="E482" s="317"/>
    </row>
    <row r="483" s="295" customFormat="1" ht="15" customHeight="1" spans="1:5">
      <c r="A483" s="313">
        <v>2060503</v>
      </c>
      <c r="B483" s="313" t="s">
        <v>547</v>
      </c>
      <c r="C483" s="315"/>
      <c r="D483" s="318">
        <v>0</v>
      </c>
      <c r="E483" s="317"/>
    </row>
    <row r="484" s="295" customFormat="1" ht="15" customHeight="1" spans="1:5">
      <c r="A484" s="313">
        <v>2060599</v>
      </c>
      <c r="B484" s="313" t="s">
        <v>548</v>
      </c>
      <c r="C484" s="315"/>
      <c r="D484" s="318">
        <v>370</v>
      </c>
      <c r="E484" s="317"/>
    </row>
    <row r="485" s="295" customFormat="1" ht="15" customHeight="1" spans="1:5">
      <c r="A485" s="313">
        <v>20606</v>
      </c>
      <c r="B485" s="314" t="s">
        <v>549</v>
      </c>
      <c r="C485" s="315">
        <f>SUM(C486:C489)</f>
        <v>0</v>
      </c>
      <c r="D485" s="318">
        <v>0</v>
      </c>
      <c r="E485" s="317"/>
    </row>
    <row r="486" s="295" customFormat="1" ht="15" customHeight="1" spans="1:5">
      <c r="A486" s="313">
        <v>2060601</v>
      </c>
      <c r="B486" s="313" t="s">
        <v>550</v>
      </c>
      <c r="C486" s="315"/>
      <c r="D486" s="318">
        <v>0</v>
      </c>
      <c r="E486" s="317"/>
    </row>
    <row r="487" s="295" customFormat="1" ht="15" customHeight="1" spans="1:5">
      <c r="A487" s="313">
        <v>2060602</v>
      </c>
      <c r="B487" s="313" t="s">
        <v>551</v>
      </c>
      <c r="C487" s="315"/>
      <c r="D487" s="318">
        <v>0</v>
      </c>
      <c r="E487" s="317"/>
    </row>
    <row r="488" s="295" customFormat="1" ht="15" customHeight="1" spans="1:5">
      <c r="A488" s="313">
        <v>2060603</v>
      </c>
      <c r="B488" s="313" t="s">
        <v>552</v>
      </c>
      <c r="C488" s="315"/>
      <c r="D488" s="318">
        <v>0</v>
      </c>
      <c r="E488" s="317"/>
    </row>
    <row r="489" s="295" customFormat="1" ht="15" customHeight="1" spans="1:5">
      <c r="A489" s="313">
        <v>2060699</v>
      </c>
      <c r="B489" s="313" t="s">
        <v>553</v>
      </c>
      <c r="C489" s="315"/>
      <c r="D489" s="318">
        <v>0</v>
      </c>
      <c r="E489" s="317"/>
    </row>
    <row r="490" s="295" customFormat="1" ht="15" customHeight="1" spans="1:5">
      <c r="A490" s="313">
        <v>20607</v>
      </c>
      <c r="B490" s="314" t="s">
        <v>554</v>
      </c>
      <c r="C490" s="315">
        <f>SUM(C491:C496)</f>
        <v>0</v>
      </c>
      <c r="D490" s="318">
        <v>12</v>
      </c>
      <c r="E490" s="317"/>
    </row>
    <row r="491" s="295" customFormat="1" ht="15" customHeight="1" spans="1:5">
      <c r="A491" s="313">
        <v>2060701</v>
      </c>
      <c r="B491" s="313" t="s">
        <v>528</v>
      </c>
      <c r="C491" s="315"/>
      <c r="D491" s="318">
        <v>0</v>
      </c>
      <c r="E491" s="317"/>
    </row>
    <row r="492" s="295" customFormat="1" ht="15" customHeight="1" spans="1:5">
      <c r="A492" s="313">
        <v>2060702</v>
      </c>
      <c r="B492" s="313" t="s">
        <v>555</v>
      </c>
      <c r="C492" s="315"/>
      <c r="D492" s="318">
        <v>0</v>
      </c>
      <c r="E492" s="317"/>
    </row>
    <row r="493" s="295" customFormat="1" ht="15" customHeight="1" spans="1:5">
      <c r="A493" s="313">
        <v>2060703</v>
      </c>
      <c r="B493" s="313" t="s">
        <v>556</v>
      </c>
      <c r="C493" s="315"/>
      <c r="D493" s="318">
        <v>0</v>
      </c>
      <c r="E493" s="317"/>
    </row>
    <row r="494" s="295" customFormat="1" ht="15" customHeight="1" spans="1:5">
      <c r="A494" s="313">
        <v>2060704</v>
      </c>
      <c r="B494" s="313" t="s">
        <v>557</v>
      </c>
      <c r="C494" s="315"/>
      <c r="D494" s="318">
        <v>0</v>
      </c>
      <c r="E494" s="317"/>
    </row>
    <row r="495" s="295" customFormat="1" ht="15" customHeight="1" spans="1:5">
      <c r="A495" s="313">
        <v>2060705</v>
      </c>
      <c r="B495" s="313" t="s">
        <v>558</v>
      </c>
      <c r="C495" s="315"/>
      <c r="D495" s="318">
        <v>0</v>
      </c>
      <c r="E495" s="317"/>
    </row>
    <row r="496" s="295" customFormat="1" ht="15" customHeight="1" spans="1:5">
      <c r="A496" s="313">
        <v>2060799</v>
      </c>
      <c r="B496" s="313" t="s">
        <v>559</v>
      </c>
      <c r="C496" s="315"/>
      <c r="D496" s="318">
        <v>12</v>
      </c>
      <c r="E496" s="317"/>
    </row>
    <row r="497" s="295" customFormat="1" ht="15" customHeight="1" spans="1:5">
      <c r="A497" s="313">
        <v>20608</v>
      </c>
      <c r="B497" s="314" t="s">
        <v>560</v>
      </c>
      <c r="C497" s="315">
        <f>SUM(C498:C500)</f>
        <v>0</v>
      </c>
      <c r="D497" s="318">
        <v>0</v>
      </c>
      <c r="E497" s="317"/>
    </row>
    <row r="498" s="295" customFormat="1" ht="15" customHeight="1" spans="1:5">
      <c r="A498" s="313">
        <v>2060801</v>
      </c>
      <c r="B498" s="313" t="s">
        <v>561</v>
      </c>
      <c r="C498" s="315"/>
      <c r="D498" s="316">
        <v>0</v>
      </c>
      <c r="E498" s="317"/>
    </row>
    <row r="499" s="295" customFormat="1" ht="15" customHeight="1" spans="1:5">
      <c r="A499" s="313">
        <v>2060802</v>
      </c>
      <c r="B499" s="313" t="s">
        <v>562</v>
      </c>
      <c r="C499" s="315"/>
      <c r="D499" s="318">
        <v>0</v>
      </c>
      <c r="E499" s="317"/>
    </row>
    <row r="500" s="295" customFormat="1" ht="15" customHeight="1" spans="1:5">
      <c r="A500" s="313">
        <v>2060899</v>
      </c>
      <c r="B500" s="313" t="s">
        <v>563</v>
      </c>
      <c r="C500" s="315"/>
      <c r="D500" s="318">
        <v>0</v>
      </c>
      <c r="E500" s="317"/>
    </row>
    <row r="501" s="295" customFormat="1" ht="15" customHeight="1" spans="1:5">
      <c r="A501" s="313">
        <v>20609</v>
      </c>
      <c r="B501" s="314" t="s">
        <v>564</v>
      </c>
      <c r="C501" s="315">
        <f>SUM(C502:C504)</f>
        <v>0</v>
      </c>
      <c r="D501" s="318">
        <v>0</v>
      </c>
      <c r="E501" s="317"/>
    </row>
    <row r="502" s="295" customFormat="1" ht="15" customHeight="1" spans="1:5">
      <c r="A502" s="313">
        <v>2060901</v>
      </c>
      <c r="B502" s="313" t="s">
        <v>565</v>
      </c>
      <c r="C502" s="315"/>
      <c r="D502" s="318">
        <v>0</v>
      </c>
      <c r="E502" s="317"/>
    </row>
    <row r="503" s="295" customFormat="1" ht="15" customHeight="1" spans="1:5">
      <c r="A503" s="313">
        <v>2060902</v>
      </c>
      <c r="B503" s="313" t="s">
        <v>566</v>
      </c>
      <c r="C503" s="315"/>
      <c r="D503" s="316">
        <v>0</v>
      </c>
      <c r="E503" s="317"/>
    </row>
    <row r="504" s="295" customFormat="1" ht="15" customHeight="1" spans="1:5">
      <c r="A504" s="313">
        <v>2060999</v>
      </c>
      <c r="B504" s="313" t="s">
        <v>567</v>
      </c>
      <c r="C504" s="315"/>
      <c r="D504" s="318">
        <v>0</v>
      </c>
      <c r="E504" s="317"/>
    </row>
    <row r="505" s="296" customFormat="1" ht="15" customHeight="1" spans="1:5">
      <c r="A505" s="313">
        <v>20699</v>
      </c>
      <c r="B505" s="314" t="s">
        <v>568</v>
      </c>
      <c r="C505" s="315">
        <f>SUM(C506:C509)</f>
        <v>1621</v>
      </c>
      <c r="D505" s="319">
        <v>349</v>
      </c>
      <c r="E505" s="317">
        <f>D505/C505*100</f>
        <v>21.529919802591</v>
      </c>
    </row>
    <row r="506" s="295" customFormat="1" ht="15" customHeight="1" spans="1:5">
      <c r="A506" s="313">
        <v>2069901</v>
      </c>
      <c r="B506" s="313" t="s">
        <v>569</v>
      </c>
      <c r="C506" s="315"/>
      <c r="D506" s="318">
        <v>70</v>
      </c>
      <c r="E506" s="317"/>
    </row>
    <row r="507" s="295" customFormat="1" ht="15" customHeight="1" spans="1:5">
      <c r="A507" s="313">
        <v>2069902</v>
      </c>
      <c r="B507" s="313" t="s">
        <v>570</v>
      </c>
      <c r="C507" s="315"/>
      <c r="D507" s="318">
        <v>0</v>
      </c>
      <c r="E507" s="317"/>
    </row>
    <row r="508" s="295" customFormat="1" ht="15" customHeight="1" spans="1:5">
      <c r="A508" s="313">
        <v>2069903</v>
      </c>
      <c r="B508" s="313" t="s">
        <v>571</v>
      </c>
      <c r="C508" s="315"/>
      <c r="D508" s="318">
        <v>0</v>
      </c>
      <c r="E508" s="317"/>
    </row>
    <row r="509" s="295" customFormat="1" ht="15" customHeight="1" spans="1:5">
      <c r="A509" s="313">
        <v>2069999</v>
      </c>
      <c r="B509" s="313" t="s">
        <v>572</v>
      </c>
      <c r="C509" s="315">
        <v>1621</v>
      </c>
      <c r="D509" s="318">
        <v>279</v>
      </c>
      <c r="E509" s="317">
        <f>D509/C509*100</f>
        <v>17.2115977791487</v>
      </c>
    </row>
    <row r="510" s="295" customFormat="1" ht="15" customHeight="1" spans="1:5">
      <c r="A510" s="313">
        <v>207</v>
      </c>
      <c r="B510" s="314" t="s">
        <v>573</v>
      </c>
      <c r="C510" s="315">
        <f>SUM(C511,C527,C535,C546,C555,C563)</f>
        <v>15</v>
      </c>
      <c r="D510" s="318">
        <v>433</v>
      </c>
      <c r="E510" s="317">
        <f>D510/C510*100</f>
        <v>2886.66666666667</v>
      </c>
    </row>
    <row r="511" s="295" customFormat="1" ht="15" customHeight="1" spans="1:5">
      <c r="A511" s="313">
        <v>20701</v>
      </c>
      <c r="B511" s="314" t="s">
        <v>574</v>
      </c>
      <c r="C511" s="315">
        <f>SUM(C512:C526)</f>
        <v>6</v>
      </c>
      <c r="D511" s="318">
        <v>3</v>
      </c>
      <c r="E511" s="317">
        <f>D511/C511*100</f>
        <v>50</v>
      </c>
    </row>
    <row r="512" s="296" customFormat="1" ht="15" customHeight="1" spans="1:5">
      <c r="A512" s="313">
        <v>2070101</v>
      </c>
      <c r="B512" s="313" t="s">
        <v>241</v>
      </c>
      <c r="C512" s="315"/>
      <c r="D512" s="319">
        <v>0</v>
      </c>
      <c r="E512" s="317"/>
    </row>
    <row r="513" s="295" customFormat="1" ht="15" customHeight="1" spans="1:5">
      <c r="A513" s="313">
        <v>2070102</v>
      </c>
      <c r="B513" s="313" t="s">
        <v>242</v>
      </c>
      <c r="C513" s="315"/>
      <c r="D513" s="318">
        <v>0</v>
      </c>
      <c r="E513" s="317"/>
    </row>
    <row r="514" s="295" customFormat="1" ht="15" customHeight="1" spans="1:5">
      <c r="A514" s="313">
        <v>2070103</v>
      </c>
      <c r="B514" s="313" t="s">
        <v>243</v>
      </c>
      <c r="C514" s="315"/>
      <c r="D514" s="318">
        <v>0</v>
      </c>
      <c r="E514" s="317"/>
    </row>
    <row r="515" s="295" customFormat="1" ht="15" customHeight="1" spans="1:5">
      <c r="A515" s="313">
        <v>2070104</v>
      </c>
      <c r="B515" s="313" t="s">
        <v>575</v>
      </c>
      <c r="C515" s="315"/>
      <c r="D515" s="318">
        <v>0</v>
      </c>
      <c r="E515" s="317"/>
    </row>
    <row r="516" s="295" customFormat="1" ht="15" customHeight="1" spans="1:5">
      <c r="A516" s="313">
        <v>2070105</v>
      </c>
      <c r="B516" s="313" t="s">
        <v>576</v>
      </c>
      <c r="C516" s="315"/>
      <c r="D516" s="318">
        <v>0</v>
      </c>
      <c r="E516" s="317"/>
    </row>
    <row r="517" s="295" customFormat="1" ht="15" customHeight="1" spans="1:5">
      <c r="A517" s="313">
        <v>2070106</v>
      </c>
      <c r="B517" s="313" t="s">
        <v>577</v>
      </c>
      <c r="C517" s="315"/>
      <c r="D517" s="318">
        <v>0</v>
      </c>
      <c r="E517" s="317"/>
    </row>
    <row r="518" s="296" customFormat="1" ht="15" customHeight="1" spans="1:5">
      <c r="A518" s="313">
        <v>2070107</v>
      </c>
      <c r="B518" s="313" t="s">
        <v>578</v>
      </c>
      <c r="C518" s="315"/>
      <c r="D518" s="319">
        <v>0</v>
      </c>
      <c r="E518" s="317"/>
    </row>
    <row r="519" s="295" customFormat="1" ht="15" customHeight="1" spans="1:5">
      <c r="A519" s="313">
        <v>2070108</v>
      </c>
      <c r="B519" s="313" t="s">
        <v>579</v>
      </c>
      <c r="C519" s="315"/>
      <c r="D519" s="318">
        <v>0</v>
      </c>
      <c r="E519" s="317"/>
    </row>
    <row r="520" s="295" customFormat="1" ht="15" customHeight="1" spans="1:5">
      <c r="A520" s="313">
        <v>2070109</v>
      </c>
      <c r="B520" s="313" t="s">
        <v>580</v>
      </c>
      <c r="C520" s="315"/>
      <c r="D520" s="318">
        <v>0</v>
      </c>
      <c r="E520" s="317"/>
    </row>
    <row r="521" s="295" customFormat="1" ht="15" customHeight="1" spans="1:5">
      <c r="A521" s="313">
        <v>2070110</v>
      </c>
      <c r="B521" s="313" t="s">
        <v>581</v>
      </c>
      <c r="C521" s="315"/>
      <c r="D521" s="318">
        <v>0</v>
      </c>
      <c r="E521" s="317"/>
    </row>
    <row r="522" s="295" customFormat="1" ht="15" customHeight="1" spans="1:5">
      <c r="A522" s="313">
        <v>2070111</v>
      </c>
      <c r="B522" s="313" t="s">
        <v>582</v>
      </c>
      <c r="C522" s="315"/>
      <c r="D522" s="318">
        <v>0</v>
      </c>
      <c r="E522" s="317"/>
    </row>
    <row r="523" s="295" customFormat="1" ht="15" customHeight="1" spans="1:5">
      <c r="A523" s="313">
        <v>2070112</v>
      </c>
      <c r="B523" s="313" t="s">
        <v>583</v>
      </c>
      <c r="C523" s="315"/>
      <c r="D523" s="318">
        <v>0</v>
      </c>
      <c r="E523" s="317"/>
    </row>
    <row r="524" s="295" customFormat="1" ht="15" customHeight="1" spans="1:5">
      <c r="A524" s="313">
        <v>2070113</v>
      </c>
      <c r="B524" s="313" t="s">
        <v>584</v>
      </c>
      <c r="C524" s="315"/>
      <c r="D524" s="318">
        <v>0</v>
      </c>
      <c r="E524" s="317"/>
    </row>
    <row r="525" s="295" customFormat="1" ht="15" customHeight="1" spans="1:5">
      <c r="A525" s="313">
        <v>2070114</v>
      </c>
      <c r="B525" s="313" t="s">
        <v>585</v>
      </c>
      <c r="C525" s="315"/>
      <c r="D525" s="318">
        <v>0</v>
      </c>
      <c r="E525" s="317"/>
    </row>
    <row r="526" s="295" customFormat="1" ht="15" customHeight="1" spans="1:5">
      <c r="A526" s="313">
        <v>2070199</v>
      </c>
      <c r="B526" s="313" t="s">
        <v>586</v>
      </c>
      <c r="C526" s="315">
        <v>6</v>
      </c>
      <c r="D526" s="318">
        <v>3</v>
      </c>
      <c r="E526" s="317">
        <f>D526/C526*100</f>
        <v>50</v>
      </c>
    </row>
    <row r="527" s="296" customFormat="1" ht="15" customHeight="1" spans="1:5">
      <c r="A527" s="313">
        <v>20702</v>
      </c>
      <c r="B527" s="314" t="s">
        <v>587</v>
      </c>
      <c r="C527" s="315">
        <f>SUM(C528:C534)</f>
        <v>0</v>
      </c>
      <c r="D527" s="319">
        <v>0</v>
      </c>
      <c r="E527" s="317"/>
    </row>
    <row r="528" s="295" customFormat="1" ht="15" customHeight="1" spans="1:5">
      <c r="A528" s="313">
        <v>2070201</v>
      </c>
      <c r="B528" s="313" t="s">
        <v>241</v>
      </c>
      <c r="C528" s="315"/>
      <c r="D528" s="318">
        <v>0</v>
      </c>
      <c r="E528" s="317"/>
    </row>
    <row r="529" s="295" customFormat="1" ht="15" customHeight="1" spans="1:5">
      <c r="A529" s="313">
        <v>2070202</v>
      </c>
      <c r="B529" s="313" t="s">
        <v>242</v>
      </c>
      <c r="C529" s="315"/>
      <c r="D529" s="318">
        <v>0</v>
      </c>
      <c r="E529" s="317"/>
    </row>
    <row r="530" s="295" customFormat="1" ht="15" customHeight="1" spans="1:5">
      <c r="A530" s="313">
        <v>2070203</v>
      </c>
      <c r="B530" s="313" t="s">
        <v>243</v>
      </c>
      <c r="C530" s="315"/>
      <c r="D530" s="318">
        <v>0</v>
      </c>
      <c r="E530" s="317"/>
    </row>
    <row r="531" s="295" customFormat="1" ht="15" customHeight="1" spans="1:5">
      <c r="A531" s="313">
        <v>2070204</v>
      </c>
      <c r="B531" s="313" t="s">
        <v>588</v>
      </c>
      <c r="C531" s="315"/>
      <c r="D531" s="318">
        <v>0</v>
      </c>
      <c r="E531" s="317"/>
    </row>
    <row r="532" s="295" customFormat="1" ht="15" customHeight="1" spans="1:5">
      <c r="A532" s="313">
        <v>2070205</v>
      </c>
      <c r="B532" s="313" t="s">
        <v>589</v>
      </c>
      <c r="C532" s="315"/>
      <c r="D532" s="318">
        <v>0</v>
      </c>
      <c r="E532" s="317"/>
    </row>
    <row r="533" s="296" customFormat="1" ht="15" customHeight="1" spans="1:5">
      <c r="A533" s="313">
        <v>2070206</v>
      </c>
      <c r="B533" s="313" t="s">
        <v>590</v>
      </c>
      <c r="C533" s="315"/>
      <c r="D533" s="319">
        <v>0</v>
      </c>
      <c r="E533" s="317"/>
    </row>
    <row r="534" s="295" customFormat="1" ht="15" customHeight="1" spans="1:5">
      <c r="A534" s="313">
        <v>2070299</v>
      </c>
      <c r="B534" s="313" t="s">
        <v>591</v>
      </c>
      <c r="C534" s="315"/>
      <c r="D534" s="318">
        <v>0</v>
      </c>
      <c r="E534" s="317"/>
    </row>
    <row r="535" s="295" customFormat="1" ht="15" customHeight="1" spans="1:5">
      <c r="A535" s="313">
        <v>20703</v>
      </c>
      <c r="B535" s="314" t="s">
        <v>592</v>
      </c>
      <c r="C535" s="315">
        <f>SUM(C536:C545)</f>
        <v>0</v>
      </c>
      <c r="D535" s="318">
        <v>0</v>
      </c>
      <c r="E535" s="317"/>
    </row>
    <row r="536" s="295" customFormat="1" ht="15" customHeight="1" spans="1:5">
      <c r="A536" s="313">
        <v>2070301</v>
      </c>
      <c r="B536" s="313" t="s">
        <v>241</v>
      </c>
      <c r="C536" s="315"/>
      <c r="D536" s="318">
        <v>0</v>
      </c>
      <c r="E536" s="317"/>
    </row>
    <row r="537" s="295" customFormat="1" ht="15" customHeight="1" spans="1:5">
      <c r="A537" s="313">
        <v>2070302</v>
      </c>
      <c r="B537" s="313" t="s">
        <v>242</v>
      </c>
      <c r="C537" s="315"/>
      <c r="D537" s="318">
        <v>0</v>
      </c>
      <c r="E537" s="317"/>
    </row>
    <row r="538" s="295" customFormat="1" ht="15" customHeight="1" spans="1:5">
      <c r="A538" s="313">
        <v>2070303</v>
      </c>
      <c r="B538" s="313" t="s">
        <v>243</v>
      </c>
      <c r="C538" s="315"/>
      <c r="D538" s="318">
        <v>0</v>
      </c>
      <c r="E538" s="317"/>
    </row>
    <row r="539" s="294" customFormat="1" ht="15" customHeight="1" spans="1:5">
      <c r="A539" s="313">
        <v>2070304</v>
      </c>
      <c r="B539" s="313" t="s">
        <v>593</v>
      </c>
      <c r="C539" s="315"/>
      <c r="D539" s="320">
        <v>0</v>
      </c>
      <c r="E539" s="317"/>
    </row>
    <row r="540" s="296" customFormat="1" ht="15" customHeight="1" spans="1:5">
      <c r="A540" s="326">
        <v>2070305</v>
      </c>
      <c r="B540" s="313" t="s">
        <v>594</v>
      </c>
      <c r="C540" s="315"/>
      <c r="D540" s="319">
        <v>0</v>
      </c>
      <c r="E540" s="317"/>
    </row>
    <row r="541" s="295" customFormat="1" ht="15" customHeight="1" spans="1:5">
      <c r="A541" s="326">
        <v>2070306</v>
      </c>
      <c r="B541" s="313" t="s">
        <v>595</v>
      </c>
      <c r="C541" s="315"/>
      <c r="D541" s="318">
        <v>0</v>
      </c>
      <c r="E541" s="317"/>
    </row>
    <row r="542" s="295" customFormat="1" ht="15" customHeight="1" spans="1:5">
      <c r="A542" s="313">
        <v>2070307</v>
      </c>
      <c r="B542" s="313" t="s">
        <v>596</v>
      </c>
      <c r="C542" s="315"/>
      <c r="D542" s="318">
        <v>0</v>
      </c>
      <c r="E542" s="317"/>
    </row>
    <row r="543" s="295" customFormat="1" ht="15" customHeight="1" spans="1:5">
      <c r="A543" s="313">
        <v>2070308</v>
      </c>
      <c r="B543" s="313" t="s">
        <v>597</v>
      </c>
      <c r="C543" s="315"/>
      <c r="D543" s="318">
        <v>0</v>
      </c>
      <c r="E543" s="317"/>
    </row>
    <row r="544" s="295" customFormat="1" ht="15" customHeight="1" spans="1:5">
      <c r="A544" s="313">
        <v>2070309</v>
      </c>
      <c r="B544" s="313" t="s">
        <v>598</v>
      </c>
      <c r="C544" s="315"/>
      <c r="D544" s="318">
        <v>0</v>
      </c>
      <c r="E544" s="317"/>
    </row>
    <row r="545" s="295" customFormat="1" ht="15" customHeight="1" spans="1:6">
      <c r="A545" s="313">
        <v>2070399</v>
      </c>
      <c r="B545" s="313" t="s">
        <v>599</v>
      </c>
      <c r="C545" s="315"/>
      <c r="D545" s="318">
        <v>0</v>
      </c>
      <c r="E545" s="317"/>
    </row>
    <row r="546" s="295" customFormat="1" ht="15" customHeight="1" spans="1:6">
      <c r="A546" s="313">
        <v>20706</v>
      </c>
      <c r="B546" s="314" t="s">
        <v>600</v>
      </c>
      <c r="C546" s="315">
        <f>SUM(C547:C554)</f>
        <v>0</v>
      </c>
      <c r="D546" s="318">
        <v>0</v>
      </c>
      <c r="E546" s="317"/>
    </row>
    <row r="547" s="295" customFormat="1" ht="15" customHeight="1" spans="1:6">
      <c r="A547" s="313">
        <v>2070601</v>
      </c>
      <c r="B547" s="313" t="s">
        <v>241</v>
      </c>
      <c r="C547" s="315"/>
      <c r="D547" s="318">
        <v>0</v>
      </c>
      <c r="E547" s="317"/>
    </row>
    <row r="548" s="295" customFormat="1" ht="15" customHeight="1" spans="1:6">
      <c r="A548" s="313">
        <v>2070602</v>
      </c>
      <c r="B548" s="313" t="s">
        <v>242</v>
      </c>
      <c r="C548" s="315"/>
      <c r="D548" s="318">
        <v>0</v>
      </c>
      <c r="E548" s="317"/>
    </row>
    <row r="549" s="295" customFormat="1" ht="15" customHeight="1" spans="1:6">
      <c r="A549" s="313">
        <v>2070603</v>
      </c>
      <c r="B549" s="313" t="s">
        <v>243</v>
      </c>
      <c r="C549" s="315"/>
      <c r="D549" s="318">
        <v>0</v>
      </c>
      <c r="E549" s="317"/>
    </row>
    <row r="550" s="295" customFormat="1" ht="15" customHeight="1" spans="1:6">
      <c r="A550" s="313">
        <v>2070604</v>
      </c>
      <c r="B550" s="313" t="s">
        <v>601</v>
      </c>
      <c r="C550" s="315"/>
      <c r="D550" s="318">
        <v>0</v>
      </c>
      <c r="E550" s="317"/>
    </row>
    <row r="551" s="295" customFormat="1" ht="15" customHeight="1" spans="1:6">
      <c r="A551" s="313">
        <v>2070605</v>
      </c>
      <c r="B551" s="313" t="s">
        <v>602</v>
      </c>
      <c r="C551" s="315"/>
      <c r="D551" s="318">
        <v>0</v>
      </c>
      <c r="E551" s="317"/>
    </row>
    <row r="552" s="295" customFormat="1" ht="15" customHeight="1" spans="1:6">
      <c r="A552" s="313">
        <v>2070606</v>
      </c>
      <c r="B552" s="313" t="s">
        <v>603</v>
      </c>
      <c r="C552" s="315"/>
      <c r="D552" s="318">
        <v>0</v>
      </c>
      <c r="E552" s="317"/>
    </row>
    <row r="553" s="295" customFormat="1" ht="15" customHeight="1" spans="1:6">
      <c r="A553" s="313">
        <v>2070607</v>
      </c>
      <c r="B553" s="313" t="s">
        <v>604</v>
      </c>
      <c r="C553" s="315"/>
      <c r="D553" s="318">
        <v>0</v>
      </c>
      <c r="E553" s="317"/>
    </row>
    <row r="554" s="295" customFormat="1" ht="15" customHeight="1" spans="1:6">
      <c r="A554" s="313">
        <v>2070699</v>
      </c>
      <c r="B554" s="313" t="s">
        <v>605</v>
      </c>
      <c r="C554" s="315"/>
      <c r="D554" s="318">
        <v>0</v>
      </c>
      <c r="E554" s="317"/>
    </row>
    <row r="555" s="295" customFormat="1" ht="15" customHeight="1" spans="1:6">
      <c r="A555" s="313">
        <v>20708</v>
      </c>
      <c r="B555" s="314" t="s">
        <v>606</v>
      </c>
      <c r="C555" s="315">
        <f>SUM(C556:C562)</f>
        <v>0</v>
      </c>
      <c r="D555" s="318">
        <v>0</v>
      </c>
      <c r="E555" s="317"/>
    </row>
    <row r="556" s="295" customFormat="1" ht="15" customHeight="1" spans="1:6">
      <c r="A556" s="313">
        <v>2070801</v>
      </c>
      <c r="B556" s="313" t="s">
        <v>241</v>
      </c>
      <c r="C556" s="315"/>
      <c r="D556" s="316">
        <v>0</v>
      </c>
      <c r="E556" s="317"/>
    </row>
    <row r="557" s="295" customFormat="1" ht="15" customHeight="1" spans="1:6">
      <c r="A557" s="313">
        <v>2070802</v>
      </c>
      <c r="B557" s="313" t="s">
        <v>242</v>
      </c>
      <c r="C557" s="315"/>
      <c r="D557" s="318">
        <v>0</v>
      </c>
      <c r="E557" s="317"/>
    </row>
    <row r="558" s="295" customFormat="1" ht="15" customHeight="1" spans="1:6">
      <c r="A558" s="313">
        <v>2070803</v>
      </c>
      <c r="B558" s="313" t="s">
        <v>243</v>
      </c>
      <c r="C558" s="315"/>
      <c r="D558" s="318">
        <v>0</v>
      </c>
      <c r="E558" s="317"/>
    </row>
    <row r="559" s="295" customFormat="1" ht="15" customHeight="1" spans="1:6">
      <c r="A559" s="313">
        <v>2070806</v>
      </c>
      <c r="B559" s="313" t="s">
        <v>607</v>
      </c>
      <c r="C559" s="315"/>
      <c r="D559" s="318">
        <v>0</v>
      </c>
      <c r="E559" s="317"/>
      <c r="F559" s="295">
        <v>8</v>
      </c>
    </row>
    <row r="560" s="295" customFormat="1" ht="15" customHeight="1" spans="1:6">
      <c r="A560" s="313">
        <v>2070807</v>
      </c>
      <c r="B560" s="313" t="s">
        <v>608</v>
      </c>
      <c r="C560" s="315"/>
      <c r="D560" s="316">
        <v>0</v>
      </c>
      <c r="E560" s="317"/>
    </row>
    <row r="561" s="295" customFormat="1" ht="15" customHeight="1" spans="1:5">
      <c r="A561" s="313">
        <v>2070808</v>
      </c>
      <c r="B561" s="313" t="s">
        <v>609</v>
      </c>
      <c r="C561" s="315"/>
      <c r="D561" s="318">
        <v>0</v>
      </c>
      <c r="E561" s="317"/>
    </row>
    <row r="562" s="295" customFormat="1" ht="15" customHeight="1" spans="1:5">
      <c r="A562" s="313">
        <v>2070899</v>
      </c>
      <c r="B562" s="313" t="s">
        <v>610</v>
      </c>
      <c r="C562" s="315"/>
      <c r="D562" s="318">
        <v>0</v>
      </c>
      <c r="E562" s="317"/>
    </row>
    <row r="563" s="295" customFormat="1" ht="15" customHeight="1" spans="1:5">
      <c r="A563" s="313">
        <v>20799</v>
      </c>
      <c r="B563" s="314" t="s">
        <v>611</v>
      </c>
      <c r="C563" s="315">
        <f>SUM(C564:C565)</f>
        <v>9</v>
      </c>
      <c r="D563" s="318">
        <v>430</v>
      </c>
      <c r="E563" s="317">
        <f>D563/C563*100</f>
        <v>4777.77777777778</v>
      </c>
    </row>
    <row r="564" s="295" customFormat="1" ht="15" customHeight="1" spans="1:5">
      <c r="A564" s="313">
        <v>2079903</v>
      </c>
      <c r="B564" s="313" t="s">
        <v>612</v>
      </c>
      <c r="C564" s="315"/>
      <c r="D564" s="318">
        <v>0</v>
      </c>
      <c r="E564" s="317"/>
    </row>
    <row r="565" s="295" customFormat="1" ht="15" customHeight="1" spans="1:5">
      <c r="A565" s="313">
        <v>2079999</v>
      </c>
      <c r="B565" s="313" t="s">
        <v>613</v>
      </c>
      <c r="C565" s="315">
        <v>9</v>
      </c>
      <c r="D565" s="318">
        <v>430</v>
      </c>
      <c r="E565" s="317">
        <f>D565/C565*100</f>
        <v>4777.77777777778</v>
      </c>
    </row>
    <row r="566" s="295" customFormat="1" ht="15" customHeight="1" spans="1:5">
      <c r="A566" s="313">
        <v>208</v>
      </c>
      <c r="B566" s="314" t="s">
        <v>614</v>
      </c>
      <c r="C566" s="315">
        <f>C567+C586+C594+C596+C605+C609+C619+C628+C635+C643+C652+C658+C661+C664+C667+C670+C673+C677+C681+C690+C693</f>
        <v>2320</v>
      </c>
      <c r="D566" s="318">
        <v>1492</v>
      </c>
      <c r="E566" s="317">
        <f>D566/C566*100</f>
        <v>64.3103448275862</v>
      </c>
    </row>
    <row r="567" s="295" customFormat="1" ht="15" customHeight="1" spans="1:5">
      <c r="A567" s="313">
        <v>20801</v>
      </c>
      <c r="B567" s="314" t="s">
        <v>615</v>
      </c>
      <c r="C567" s="315">
        <f>SUM(C568:C585)</f>
        <v>0</v>
      </c>
      <c r="D567" s="318">
        <v>0</v>
      </c>
      <c r="E567" s="317"/>
    </row>
    <row r="568" s="296" customFormat="1" ht="15" customHeight="1" spans="1:5">
      <c r="A568" s="313">
        <v>2080101</v>
      </c>
      <c r="B568" s="313" t="s">
        <v>241</v>
      </c>
      <c r="C568" s="315"/>
      <c r="D568" s="319">
        <v>0</v>
      </c>
      <c r="E568" s="317"/>
    </row>
    <row r="569" s="295" customFormat="1" ht="15" customHeight="1" spans="1:5">
      <c r="A569" s="313">
        <v>2080102</v>
      </c>
      <c r="B569" s="313" t="s">
        <v>242</v>
      </c>
      <c r="C569" s="315"/>
      <c r="D569" s="318">
        <v>0</v>
      </c>
      <c r="E569" s="317"/>
    </row>
    <row r="570" s="295" customFormat="1" ht="15" customHeight="1" spans="1:5">
      <c r="A570" s="313">
        <v>2080103</v>
      </c>
      <c r="B570" s="313" t="s">
        <v>243</v>
      </c>
      <c r="C570" s="315"/>
      <c r="D570" s="318">
        <v>0</v>
      </c>
      <c r="E570" s="317"/>
    </row>
    <row r="571" s="295" customFormat="1" ht="15" customHeight="1" spans="1:5">
      <c r="A571" s="313">
        <v>2080104</v>
      </c>
      <c r="B571" s="313" t="s">
        <v>616</v>
      </c>
      <c r="C571" s="315"/>
      <c r="D571" s="318">
        <v>0</v>
      </c>
      <c r="E571" s="317"/>
    </row>
    <row r="572" s="295" customFormat="1" ht="15" customHeight="1" spans="1:5">
      <c r="A572" s="313">
        <v>2080105</v>
      </c>
      <c r="B572" s="313" t="s">
        <v>617</v>
      </c>
      <c r="C572" s="315"/>
      <c r="D572" s="318">
        <v>0</v>
      </c>
      <c r="E572" s="317"/>
    </row>
    <row r="573" s="295" customFormat="1" ht="15" customHeight="1" spans="1:5">
      <c r="A573" s="313">
        <v>2080106</v>
      </c>
      <c r="B573" s="313" t="s">
        <v>618</v>
      </c>
      <c r="C573" s="315"/>
      <c r="D573" s="318">
        <v>0</v>
      </c>
      <c r="E573" s="317"/>
    </row>
    <row r="574" s="295" customFormat="1" ht="15" customHeight="1" spans="1:5">
      <c r="A574" s="313">
        <v>2080107</v>
      </c>
      <c r="B574" s="313" t="s">
        <v>619</v>
      </c>
      <c r="C574" s="315"/>
      <c r="D574" s="318">
        <v>0</v>
      </c>
      <c r="E574" s="317"/>
    </row>
    <row r="575" s="295" customFormat="1" ht="15" customHeight="1" spans="1:5">
      <c r="A575" s="313">
        <v>2080108</v>
      </c>
      <c r="B575" s="313" t="s">
        <v>281</v>
      </c>
      <c r="C575" s="315"/>
      <c r="D575" s="318">
        <v>0</v>
      </c>
      <c r="E575" s="317"/>
    </row>
    <row r="576" s="295" customFormat="1" ht="15" customHeight="1" spans="1:5">
      <c r="A576" s="313">
        <v>2080109</v>
      </c>
      <c r="B576" s="313" t="s">
        <v>620</v>
      </c>
      <c r="C576" s="315"/>
      <c r="D576" s="318">
        <v>0</v>
      </c>
      <c r="E576" s="317"/>
    </row>
    <row r="577" s="295" customFormat="1" ht="15" customHeight="1" spans="1:5">
      <c r="A577" s="313">
        <v>2080110</v>
      </c>
      <c r="B577" s="313" t="s">
        <v>621</v>
      </c>
      <c r="C577" s="315"/>
      <c r="D577" s="318">
        <v>0</v>
      </c>
      <c r="E577" s="317"/>
    </row>
    <row r="578" s="295" customFormat="1" ht="15" customHeight="1" spans="1:5">
      <c r="A578" s="313">
        <v>2080111</v>
      </c>
      <c r="B578" s="313" t="s">
        <v>622</v>
      </c>
      <c r="C578" s="315"/>
      <c r="D578" s="318">
        <v>0</v>
      </c>
      <c r="E578" s="317"/>
    </row>
    <row r="579" s="295" customFormat="1" ht="15" customHeight="1" spans="1:5">
      <c r="A579" s="313">
        <v>2080112</v>
      </c>
      <c r="B579" s="313" t="s">
        <v>623</v>
      </c>
      <c r="C579" s="315"/>
      <c r="D579" s="318">
        <v>0</v>
      </c>
      <c r="E579" s="317"/>
    </row>
    <row r="580" s="295" customFormat="1" ht="15" customHeight="1" spans="1:5">
      <c r="A580" s="313">
        <v>2080113</v>
      </c>
      <c r="B580" s="313" t="s">
        <v>624</v>
      </c>
      <c r="C580" s="315"/>
      <c r="D580" s="316">
        <v>0</v>
      </c>
      <c r="E580" s="317"/>
    </row>
    <row r="581" s="295" customFormat="1" ht="15" customHeight="1" spans="1:5">
      <c r="A581" s="313">
        <v>2080114</v>
      </c>
      <c r="B581" s="313" t="s">
        <v>625</v>
      </c>
      <c r="C581" s="315"/>
      <c r="D581" s="318">
        <v>0</v>
      </c>
      <c r="E581" s="317"/>
    </row>
    <row r="582" s="295" customFormat="1" ht="15" customHeight="1" spans="1:5">
      <c r="A582" s="313">
        <v>2080115</v>
      </c>
      <c r="B582" s="313" t="s">
        <v>626</v>
      </c>
      <c r="C582" s="315"/>
      <c r="D582" s="318">
        <v>0</v>
      </c>
      <c r="E582" s="317"/>
    </row>
    <row r="583" s="295" customFormat="1" ht="15" customHeight="1" spans="1:5">
      <c r="A583" s="313">
        <v>2080116</v>
      </c>
      <c r="B583" s="313" t="s">
        <v>627</v>
      </c>
      <c r="C583" s="315"/>
      <c r="D583" s="318">
        <v>0</v>
      </c>
      <c r="E583" s="317"/>
    </row>
    <row r="584" s="295" customFormat="1" ht="15" customHeight="1" spans="1:5">
      <c r="A584" s="313">
        <v>2080150</v>
      </c>
      <c r="B584" s="313" t="s">
        <v>250</v>
      </c>
      <c r="C584" s="315"/>
      <c r="D584" s="318">
        <v>0</v>
      </c>
      <c r="E584" s="317"/>
    </row>
    <row r="585" s="295" customFormat="1" ht="15" customHeight="1" spans="1:5">
      <c r="A585" s="313">
        <v>2080199</v>
      </c>
      <c r="B585" s="313" t="s">
        <v>628</v>
      </c>
      <c r="C585" s="315"/>
      <c r="D585" s="318">
        <v>0</v>
      </c>
      <c r="E585" s="317"/>
    </row>
    <row r="586" s="295" customFormat="1" ht="15" customHeight="1" spans="1:5">
      <c r="A586" s="313">
        <v>20802</v>
      </c>
      <c r="B586" s="314" t="s">
        <v>629</v>
      </c>
      <c r="C586" s="315">
        <f>SUM(C587:C593)</f>
        <v>546</v>
      </c>
      <c r="D586" s="318">
        <v>57</v>
      </c>
      <c r="E586" s="317">
        <f>D586/C586*100</f>
        <v>10.4395604395604</v>
      </c>
    </row>
    <row r="587" s="295" customFormat="1" ht="15" customHeight="1" spans="1:5">
      <c r="A587" s="313">
        <v>2080201</v>
      </c>
      <c r="B587" s="313" t="s">
        <v>241</v>
      </c>
      <c r="C587" s="315"/>
      <c r="D587" s="318">
        <v>0</v>
      </c>
      <c r="E587" s="317"/>
    </row>
    <row r="588" s="295" customFormat="1" ht="15" customHeight="1" spans="1:5">
      <c r="A588" s="313">
        <v>2080202</v>
      </c>
      <c r="B588" s="313" t="s">
        <v>242</v>
      </c>
      <c r="C588" s="315"/>
      <c r="D588" s="318">
        <v>0</v>
      </c>
      <c r="E588" s="317"/>
    </row>
    <row r="589" s="295" customFormat="1" ht="15" customHeight="1" spans="1:5">
      <c r="A589" s="313">
        <v>2080203</v>
      </c>
      <c r="B589" s="313" t="s">
        <v>243</v>
      </c>
      <c r="C589" s="315"/>
      <c r="D589" s="318">
        <v>0</v>
      </c>
      <c r="E589" s="317"/>
    </row>
    <row r="590" s="295" customFormat="1" ht="15" customHeight="1" spans="1:5">
      <c r="A590" s="313">
        <v>2080206</v>
      </c>
      <c r="B590" s="313" t="s">
        <v>630</v>
      </c>
      <c r="C590" s="315"/>
      <c r="D590" s="316">
        <v>0</v>
      </c>
      <c r="E590" s="317"/>
    </row>
    <row r="591" s="295" customFormat="1" ht="15" customHeight="1" spans="1:5">
      <c r="A591" s="313">
        <v>2080207</v>
      </c>
      <c r="B591" s="313" t="s">
        <v>631</v>
      </c>
      <c r="C591" s="315"/>
      <c r="D591" s="318">
        <v>0</v>
      </c>
      <c r="E591" s="317"/>
    </row>
    <row r="592" s="295" customFormat="1" ht="15" customHeight="1" spans="1:5">
      <c r="A592" s="313">
        <v>2080209</v>
      </c>
      <c r="B592" s="313" t="s">
        <v>632</v>
      </c>
      <c r="C592" s="315"/>
      <c r="D592" s="318">
        <v>0</v>
      </c>
      <c r="E592" s="317"/>
    </row>
    <row r="593" s="295" customFormat="1" ht="15" customHeight="1" spans="1:5">
      <c r="A593" s="313">
        <v>2080299</v>
      </c>
      <c r="B593" s="313" t="s">
        <v>633</v>
      </c>
      <c r="C593" s="315">
        <v>546</v>
      </c>
      <c r="D593" s="318">
        <v>57</v>
      </c>
      <c r="E593" s="317">
        <f>D593/C593*100</f>
        <v>10.4395604395604</v>
      </c>
    </row>
    <row r="594" s="295" customFormat="1" ht="15" customHeight="1" spans="1:5">
      <c r="A594" s="313">
        <v>20804</v>
      </c>
      <c r="B594" s="314" t="s">
        <v>634</v>
      </c>
      <c r="C594" s="323">
        <f>C595</f>
        <v>0</v>
      </c>
      <c r="D594" s="318">
        <v>0</v>
      </c>
      <c r="E594" s="317"/>
    </row>
    <row r="595" s="295" customFormat="1" ht="15" customHeight="1" spans="1:5">
      <c r="A595" s="313">
        <v>2080402</v>
      </c>
      <c r="B595" s="324" t="s">
        <v>635</v>
      </c>
      <c r="C595" s="315"/>
      <c r="D595" s="318">
        <v>0</v>
      </c>
      <c r="E595" s="317"/>
    </row>
    <row r="596" s="295" customFormat="1" ht="15" customHeight="1" spans="1:5">
      <c r="A596" s="313">
        <v>20805</v>
      </c>
      <c r="B596" s="314" t="s">
        <v>636</v>
      </c>
      <c r="C596" s="325">
        <f>SUM(C597:C604)</f>
        <v>806</v>
      </c>
      <c r="D596" s="318">
        <v>1309</v>
      </c>
      <c r="E596" s="317">
        <f>D596/C596*100</f>
        <v>162.406947890819</v>
      </c>
    </row>
    <row r="597" s="295" customFormat="1" ht="15" customHeight="1" spans="1:5">
      <c r="A597" s="313">
        <v>2080501</v>
      </c>
      <c r="B597" s="313" t="s">
        <v>637</v>
      </c>
      <c r="C597" s="315">
        <v>131</v>
      </c>
      <c r="D597" s="318">
        <v>61</v>
      </c>
      <c r="E597" s="317">
        <f>D597/C597*100</f>
        <v>46.5648854961832</v>
      </c>
    </row>
    <row r="598" s="295" customFormat="1" ht="15" customHeight="1" spans="1:5">
      <c r="A598" s="313">
        <v>2080502</v>
      </c>
      <c r="B598" s="313" t="s">
        <v>638</v>
      </c>
      <c r="C598" s="315">
        <v>22</v>
      </c>
      <c r="D598" s="318">
        <v>5</v>
      </c>
      <c r="E598" s="317">
        <f>D598/C598*100</f>
        <v>22.7272727272727</v>
      </c>
    </row>
    <row r="599" s="295" customFormat="1" ht="15" customHeight="1" spans="1:5">
      <c r="A599" s="313">
        <v>2080503</v>
      </c>
      <c r="B599" s="313" t="s">
        <v>639</v>
      </c>
      <c r="C599" s="315"/>
      <c r="D599" s="318">
        <v>0</v>
      </c>
      <c r="E599" s="317"/>
    </row>
    <row r="600" s="295" customFormat="1" ht="15" customHeight="1" spans="1:5">
      <c r="A600" s="313">
        <v>2080505</v>
      </c>
      <c r="B600" s="313" t="s">
        <v>640</v>
      </c>
      <c r="C600" s="315">
        <v>504</v>
      </c>
      <c r="D600" s="318">
        <v>758</v>
      </c>
      <c r="E600" s="317">
        <f>D600/C600*100</f>
        <v>150.396825396825</v>
      </c>
    </row>
    <row r="601" s="295" customFormat="1" ht="15" customHeight="1" spans="1:5">
      <c r="A601" s="313">
        <v>2080506</v>
      </c>
      <c r="B601" s="313" t="s">
        <v>641</v>
      </c>
      <c r="C601" s="315">
        <v>149</v>
      </c>
      <c r="D601" s="318">
        <v>218</v>
      </c>
      <c r="E601" s="317">
        <f>D601/C601*100</f>
        <v>146.308724832215</v>
      </c>
    </row>
    <row r="602" s="295" customFormat="1" ht="15" customHeight="1" spans="1:5">
      <c r="A602" s="313">
        <v>2080507</v>
      </c>
      <c r="B602" s="313" t="s">
        <v>642</v>
      </c>
      <c r="C602" s="315"/>
      <c r="D602" s="318">
        <v>0</v>
      </c>
      <c r="E602" s="317"/>
    </row>
    <row r="603" s="296" customFormat="1" ht="15" customHeight="1" spans="1:5">
      <c r="A603" s="313">
        <v>2080508</v>
      </c>
      <c r="B603" s="313" t="s">
        <v>643</v>
      </c>
      <c r="C603" s="315"/>
      <c r="D603" s="319">
        <v>0</v>
      </c>
      <c r="E603" s="317"/>
    </row>
    <row r="604" s="295" customFormat="1" ht="15" customHeight="1" spans="1:5">
      <c r="A604" s="313">
        <v>2080599</v>
      </c>
      <c r="B604" s="313" t="s">
        <v>644</v>
      </c>
      <c r="C604" s="315"/>
      <c r="D604" s="318">
        <v>267</v>
      </c>
      <c r="E604" s="317"/>
    </row>
    <row r="605" s="295" customFormat="1" ht="15" customHeight="1" spans="1:5">
      <c r="A605" s="313">
        <v>20806</v>
      </c>
      <c r="B605" s="314" t="s">
        <v>645</v>
      </c>
      <c r="C605" s="315">
        <f>SUM(C606:C608)</f>
        <v>0</v>
      </c>
      <c r="D605" s="318">
        <v>0</v>
      </c>
      <c r="E605" s="317"/>
    </row>
    <row r="606" s="295" customFormat="1" ht="15" customHeight="1" spans="1:5">
      <c r="A606" s="313">
        <v>2080601</v>
      </c>
      <c r="B606" s="313" t="s">
        <v>646</v>
      </c>
      <c r="C606" s="315"/>
      <c r="D606" s="318">
        <v>0</v>
      </c>
      <c r="E606" s="317"/>
    </row>
    <row r="607" s="295" customFormat="1" ht="15" customHeight="1" spans="1:5">
      <c r="A607" s="313">
        <v>2080602</v>
      </c>
      <c r="B607" s="313" t="s">
        <v>647</v>
      </c>
      <c r="C607" s="315"/>
      <c r="D607" s="318">
        <v>0</v>
      </c>
      <c r="E607" s="317"/>
    </row>
    <row r="608" s="295" customFormat="1" ht="15" customHeight="1" spans="1:5">
      <c r="A608" s="313">
        <v>2080699</v>
      </c>
      <c r="B608" s="313" t="s">
        <v>648</v>
      </c>
      <c r="C608" s="315"/>
      <c r="D608" s="318">
        <v>0</v>
      </c>
      <c r="E608" s="317"/>
    </row>
    <row r="609" s="295" customFormat="1" ht="15" customHeight="1" spans="1:5">
      <c r="A609" s="313">
        <v>20807</v>
      </c>
      <c r="B609" s="314" t="s">
        <v>649</v>
      </c>
      <c r="C609" s="315">
        <f>SUM(C610:C618)</f>
        <v>4</v>
      </c>
      <c r="D609" s="318">
        <v>19</v>
      </c>
      <c r="E609" s="317">
        <f>D609/C609*100</f>
        <v>475</v>
      </c>
    </row>
    <row r="610" s="295" customFormat="1" ht="15" customHeight="1" spans="1:5">
      <c r="A610" s="313">
        <v>2080701</v>
      </c>
      <c r="B610" s="313" t="s">
        <v>650</v>
      </c>
      <c r="C610" s="315"/>
      <c r="D610" s="318">
        <v>0</v>
      </c>
      <c r="E610" s="317"/>
    </row>
    <row r="611" s="295" customFormat="1" ht="15" customHeight="1" spans="1:5">
      <c r="A611" s="313">
        <v>2080702</v>
      </c>
      <c r="B611" s="313" t="s">
        <v>651</v>
      </c>
      <c r="C611" s="315"/>
      <c r="D611" s="318">
        <v>0</v>
      </c>
      <c r="E611" s="317"/>
    </row>
    <row r="612" s="295" customFormat="1" ht="15" customHeight="1" spans="1:5">
      <c r="A612" s="313">
        <v>2080704</v>
      </c>
      <c r="B612" s="313" t="s">
        <v>652</v>
      </c>
      <c r="C612" s="315"/>
      <c r="D612" s="318">
        <v>19</v>
      </c>
      <c r="E612" s="317"/>
    </row>
    <row r="613" s="295" customFormat="1" ht="15" customHeight="1" spans="1:5">
      <c r="A613" s="313">
        <v>2080705</v>
      </c>
      <c r="B613" s="313" t="s">
        <v>653</v>
      </c>
      <c r="C613" s="315"/>
      <c r="D613" s="316">
        <v>0</v>
      </c>
      <c r="E613" s="317"/>
    </row>
    <row r="614" s="295" customFormat="1" ht="15" customHeight="1" spans="1:5">
      <c r="A614" s="313">
        <v>2080709</v>
      </c>
      <c r="B614" s="313" t="s">
        <v>654</v>
      </c>
      <c r="C614" s="315"/>
      <c r="D614" s="318">
        <v>0</v>
      </c>
      <c r="E614" s="317"/>
    </row>
    <row r="615" s="295" customFormat="1" ht="15" customHeight="1" spans="1:5">
      <c r="A615" s="313">
        <v>2080711</v>
      </c>
      <c r="B615" s="313" t="s">
        <v>655</v>
      </c>
      <c r="C615" s="315"/>
      <c r="D615" s="318">
        <v>0</v>
      </c>
      <c r="E615" s="317"/>
    </row>
    <row r="616" s="295" customFormat="1" ht="15" customHeight="1" spans="1:5">
      <c r="A616" s="313">
        <v>2080712</v>
      </c>
      <c r="B616" s="313" t="s">
        <v>656</v>
      </c>
      <c r="C616" s="315"/>
      <c r="D616" s="318">
        <v>0</v>
      </c>
      <c r="E616" s="317"/>
    </row>
    <row r="617" s="295" customFormat="1" ht="15" customHeight="1" spans="1:5">
      <c r="A617" s="313">
        <v>2080713</v>
      </c>
      <c r="B617" s="313" t="s">
        <v>657</v>
      </c>
      <c r="C617" s="315"/>
      <c r="D617" s="318">
        <v>0</v>
      </c>
      <c r="E617" s="317"/>
    </row>
    <row r="618" s="295" customFormat="1" ht="15" customHeight="1" spans="1:5">
      <c r="A618" s="313">
        <v>2080799</v>
      </c>
      <c r="B618" s="313" t="s">
        <v>658</v>
      </c>
      <c r="C618" s="315">
        <v>4</v>
      </c>
      <c r="D618" s="318">
        <v>0</v>
      </c>
      <c r="E618" s="317">
        <f>D618/C618*100</f>
        <v>0</v>
      </c>
    </row>
    <row r="619" s="295" customFormat="1" ht="15" customHeight="1" spans="1:5">
      <c r="A619" s="313">
        <v>20808</v>
      </c>
      <c r="B619" s="314" t="s">
        <v>659</v>
      </c>
      <c r="C619" s="315">
        <f>SUM(C620:C627)</f>
        <v>2</v>
      </c>
      <c r="D619" s="318">
        <v>0</v>
      </c>
      <c r="E619" s="317">
        <f>D619/C619*100</f>
        <v>0</v>
      </c>
    </row>
    <row r="620" s="296" customFormat="1" ht="15" customHeight="1" spans="1:5">
      <c r="A620" s="313">
        <v>2080801</v>
      </c>
      <c r="B620" s="313" t="s">
        <v>660</v>
      </c>
      <c r="C620" s="315">
        <v>2</v>
      </c>
      <c r="D620" s="319">
        <v>0</v>
      </c>
      <c r="E620" s="317">
        <f>D620/C620*100</f>
        <v>0</v>
      </c>
    </row>
    <row r="621" s="295" customFormat="1" ht="15" customHeight="1" spans="1:5">
      <c r="A621" s="313">
        <v>2080802</v>
      </c>
      <c r="B621" s="313" t="s">
        <v>661</v>
      </c>
      <c r="C621" s="315"/>
      <c r="D621" s="318">
        <v>0</v>
      </c>
      <c r="E621" s="317"/>
    </row>
    <row r="622" s="295" customFormat="1" ht="15" customHeight="1" spans="1:5">
      <c r="A622" s="313">
        <v>2080803</v>
      </c>
      <c r="B622" s="313" t="s">
        <v>662</v>
      </c>
      <c r="C622" s="315"/>
      <c r="D622" s="318">
        <v>0</v>
      </c>
      <c r="E622" s="317"/>
    </row>
    <row r="623" s="295" customFormat="1" ht="15" customHeight="1" spans="1:5">
      <c r="A623" s="313">
        <v>2080805</v>
      </c>
      <c r="B623" s="313" t="s">
        <v>663</v>
      </c>
      <c r="C623" s="315"/>
      <c r="D623" s="318">
        <v>0</v>
      </c>
      <c r="E623" s="317"/>
    </row>
    <row r="624" s="296" customFormat="1" ht="15" customHeight="1" spans="1:5">
      <c r="A624" s="313">
        <v>2080806</v>
      </c>
      <c r="B624" s="313" t="s">
        <v>664</v>
      </c>
      <c r="C624" s="315"/>
      <c r="D624" s="319">
        <v>0</v>
      </c>
      <c r="E624" s="317"/>
    </row>
    <row r="625" s="295" customFormat="1" ht="15" customHeight="1" spans="1:5">
      <c r="A625" s="313">
        <v>2080807</v>
      </c>
      <c r="B625" s="313" t="s">
        <v>665</v>
      </c>
      <c r="C625" s="315"/>
      <c r="D625" s="318">
        <v>0</v>
      </c>
      <c r="E625" s="317"/>
    </row>
    <row r="626" s="295" customFormat="1" ht="15" customHeight="1" spans="1:5">
      <c r="A626" s="313">
        <v>2080808</v>
      </c>
      <c r="B626" s="313" t="s">
        <v>666</v>
      </c>
      <c r="C626" s="315"/>
      <c r="D626" s="318">
        <v>0</v>
      </c>
      <c r="E626" s="317"/>
    </row>
    <row r="627" s="295" customFormat="1" ht="15" customHeight="1" spans="1:5">
      <c r="A627" s="313">
        <v>2080899</v>
      </c>
      <c r="B627" s="313" t="s">
        <v>667</v>
      </c>
      <c r="C627" s="315"/>
      <c r="D627" s="318">
        <v>0</v>
      </c>
      <c r="E627" s="317"/>
    </row>
    <row r="628" s="295" customFormat="1" ht="15" customHeight="1" spans="1:5">
      <c r="A628" s="313">
        <v>20809</v>
      </c>
      <c r="B628" s="314" t="s">
        <v>668</v>
      </c>
      <c r="C628" s="315">
        <f>SUM(C629:C634)</f>
        <v>0</v>
      </c>
      <c r="D628" s="318">
        <v>0</v>
      </c>
      <c r="E628" s="317"/>
    </row>
    <row r="629" s="295" customFormat="1" ht="15" customHeight="1" spans="1:5">
      <c r="A629" s="313">
        <v>2080901</v>
      </c>
      <c r="B629" s="313" t="s">
        <v>669</v>
      </c>
      <c r="C629" s="315"/>
      <c r="D629" s="316">
        <v>0</v>
      </c>
      <c r="E629" s="317"/>
    </row>
    <row r="630" s="295" customFormat="1" ht="15" customHeight="1" spans="1:5">
      <c r="A630" s="313">
        <v>2080902</v>
      </c>
      <c r="B630" s="313" t="s">
        <v>670</v>
      </c>
      <c r="C630" s="315"/>
      <c r="D630" s="318">
        <v>0</v>
      </c>
      <c r="E630" s="317"/>
    </row>
    <row r="631" s="295" customFormat="1" ht="15" customHeight="1" spans="1:5">
      <c r="A631" s="313">
        <v>2080903</v>
      </c>
      <c r="B631" s="313" t="s">
        <v>671</v>
      </c>
      <c r="C631" s="315"/>
      <c r="D631" s="318">
        <v>0</v>
      </c>
      <c r="E631" s="317"/>
    </row>
    <row r="632" s="295" customFormat="1" ht="15" customHeight="1" spans="1:5">
      <c r="A632" s="313">
        <v>2080904</v>
      </c>
      <c r="B632" s="313" t="s">
        <v>672</v>
      </c>
      <c r="C632" s="315"/>
      <c r="D632" s="318">
        <v>0</v>
      </c>
      <c r="E632" s="317"/>
    </row>
    <row r="633" s="295" customFormat="1" ht="15" customHeight="1" spans="1:5">
      <c r="A633" s="313">
        <v>2080905</v>
      </c>
      <c r="B633" s="313" t="s">
        <v>673</v>
      </c>
      <c r="C633" s="315"/>
      <c r="D633" s="318">
        <v>0</v>
      </c>
      <c r="E633" s="317"/>
    </row>
    <row r="634" s="295" customFormat="1" ht="15" customHeight="1" spans="1:5">
      <c r="A634" s="313">
        <v>2080999</v>
      </c>
      <c r="B634" s="313" t="s">
        <v>674</v>
      </c>
      <c r="C634" s="315"/>
      <c r="D634" s="318">
        <v>0</v>
      </c>
      <c r="E634" s="317"/>
    </row>
    <row r="635" s="295" customFormat="1" ht="15" customHeight="1" spans="1:5">
      <c r="A635" s="313">
        <v>20810</v>
      </c>
      <c r="B635" s="314" t="s">
        <v>675</v>
      </c>
      <c r="C635" s="315">
        <f>SUM(C636:C642)</f>
        <v>0</v>
      </c>
      <c r="D635" s="318">
        <v>0</v>
      </c>
      <c r="E635" s="317"/>
    </row>
    <row r="636" s="295" customFormat="1" ht="15" customHeight="1" spans="1:5">
      <c r="A636" s="313">
        <v>2081001</v>
      </c>
      <c r="B636" s="313" t="s">
        <v>676</v>
      </c>
      <c r="C636" s="315"/>
      <c r="D636" s="318">
        <v>0</v>
      </c>
      <c r="E636" s="317"/>
    </row>
    <row r="637" s="295" customFormat="1" ht="15" customHeight="1" spans="1:5">
      <c r="A637" s="313">
        <v>2081002</v>
      </c>
      <c r="B637" s="313" t="s">
        <v>677</v>
      </c>
      <c r="C637" s="315"/>
      <c r="D637" s="318">
        <v>0</v>
      </c>
      <c r="E637" s="317"/>
    </row>
    <row r="638" s="295" customFormat="1" ht="15" customHeight="1" spans="1:5">
      <c r="A638" s="313">
        <v>2081003</v>
      </c>
      <c r="B638" s="313" t="s">
        <v>678</v>
      </c>
      <c r="C638" s="315"/>
      <c r="D638" s="318">
        <v>0</v>
      </c>
      <c r="E638" s="317"/>
    </row>
    <row r="639" s="295" customFormat="1" ht="15" customHeight="1" spans="1:5">
      <c r="A639" s="313">
        <v>2081004</v>
      </c>
      <c r="B639" s="313" t="s">
        <v>679</v>
      </c>
      <c r="C639" s="315"/>
      <c r="D639" s="318">
        <v>0</v>
      </c>
      <c r="E639" s="317"/>
    </row>
    <row r="640" s="295" customFormat="1" ht="15" customHeight="1" spans="1:5">
      <c r="A640" s="313">
        <v>2081005</v>
      </c>
      <c r="B640" s="313" t="s">
        <v>680</v>
      </c>
      <c r="C640" s="315"/>
      <c r="D640" s="318">
        <v>0</v>
      </c>
      <c r="E640" s="317"/>
    </row>
    <row r="641" s="295" customFormat="1" ht="15" customHeight="1" spans="1:5">
      <c r="A641" s="313">
        <v>2081006</v>
      </c>
      <c r="B641" s="313" t="s">
        <v>681</v>
      </c>
      <c r="C641" s="315"/>
      <c r="D641" s="318">
        <v>0</v>
      </c>
      <c r="E641" s="317"/>
    </row>
    <row r="642" s="295" customFormat="1" ht="15" customHeight="1" spans="1:5">
      <c r="A642" s="313">
        <v>2081099</v>
      </c>
      <c r="B642" s="313" t="s">
        <v>682</v>
      </c>
      <c r="C642" s="315"/>
      <c r="D642" s="318">
        <v>0</v>
      </c>
      <c r="E642" s="317"/>
    </row>
    <row r="643" s="295" customFormat="1" ht="15" customHeight="1" spans="1:5">
      <c r="A643" s="313">
        <v>20811</v>
      </c>
      <c r="B643" s="314" t="s">
        <v>683</v>
      </c>
      <c r="C643" s="315">
        <f>SUM(C644:C651)</f>
        <v>0</v>
      </c>
      <c r="D643" s="318">
        <v>0</v>
      </c>
      <c r="E643" s="317"/>
    </row>
    <row r="644" s="295" customFormat="1" ht="15" customHeight="1" spans="1:5">
      <c r="A644" s="313">
        <v>2081101</v>
      </c>
      <c r="B644" s="313" t="s">
        <v>241</v>
      </c>
      <c r="C644" s="315"/>
      <c r="D644" s="318">
        <v>0</v>
      </c>
      <c r="E644" s="317"/>
    </row>
    <row r="645" s="295" customFormat="1" ht="15" customHeight="1" spans="1:5">
      <c r="A645" s="313">
        <v>2081102</v>
      </c>
      <c r="B645" s="313" t="s">
        <v>242</v>
      </c>
      <c r="C645" s="315"/>
      <c r="D645" s="318">
        <v>0</v>
      </c>
      <c r="E645" s="317"/>
    </row>
    <row r="646" s="295" customFormat="1" ht="15" customHeight="1" spans="1:5">
      <c r="A646" s="313">
        <v>2081103</v>
      </c>
      <c r="B646" s="313" t="s">
        <v>243</v>
      </c>
      <c r="C646" s="315"/>
      <c r="D646" s="318">
        <v>0</v>
      </c>
      <c r="E646" s="317"/>
    </row>
    <row r="647" s="295" customFormat="1" ht="15" customHeight="1" spans="1:5">
      <c r="A647" s="313">
        <v>2081104</v>
      </c>
      <c r="B647" s="313" t="s">
        <v>684</v>
      </c>
      <c r="C647" s="315"/>
      <c r="D647" s="318">
        <v>0</v>
      </c>
      <c r="E647" s="317"/>
    </row>
    <row r="648" s="295" customFormat="1" ht="15" customHeight="1" spans="1:5">
      <c r="A648" s="313">
        <v>2081105</v>
      </c>
      <c r="B648" s="313" t="s">
        <v>685</v>
      </c>
      <c r="C648" s="315"/>
      <c r="D648" s="318">
        <v>0</v>
      </c>
      <c r="E648" s="317"/>
    </row>
    <row r="649" s="295" customFormat="1" ht="15" customHeight="1" spans="1:5">
      <c r="A649" s="313">
        <v>2081106</v>
      </c>
      <c r="B649" s="313" t="s">
        <v>686</v>
      </c>
      <c r="C649" s="315"/>
      <c r="D649" s="318">
        <v>0</v>
      </c>
      <c r="E649" s="317"/>
    </row>
    <row r="650" s="295" customFormat="1" ht="15" customHeight="1" spans="1:5">
      <c r="A650" s="313">
        <v>2081107</v>
      </c>
      <c r="B650" s="313" t="s">
        <v>687</v>
      </c>
      <c r="C650" s="315"/>
      <c r="D650" s="318">
        <v>0</v>
      </c>
      <c r="E650" s="317"/>
    </row>
    <row r="651" s="295" customFormat="1" ht="15" customHeight="1" spans="1:5">
      <c r="A651" s="313">
        <v>2081199</v>
      </c>
      <c r="B651" s="313" t="s">
        <v>688</v>
      </c>
      <c r="C651" s="315"/>
      <c r="D651" s="318">
        <v>0</v>
      </c>
      <c r="E651" s="317"/>
    </row>
    <row r="652" s="295" customFormat="1" ht="15" customHeight="1" spans="1:5">
      <c r="A652" s="313">
        <v>20816</v>
      </c>
      <c r="B652" s="314" t="s">
        <v>689</v>
      </c>
      <c r="C652" s="315">
        <f>SUM(C653:C657)</f>
        <v>0</v>
      </c>
      <c r="D652" s="318">
        <v>0</v>
      </c>
      <c r="E652" s="317"/>
    </row>
    <row r="653" s="295" customFormat="1" ht="15" customHeight="1" spans="1:5">
      <c r="A653" s="313">
        <v>2081601</v>
      </c>
      <c r="B653" s="313" t="s">
        <v>241</v>
      </c>
      <c r="C653" s="315"/>
      <c r="D653" s="318">
        <v>0</v>
      </c>
      <c r="E653" s="317"/>
    </row>
    <row r="654" s="295" customFormat="1" ht="15" customHeight="1" spans="1:5">
      <c r="A654" s="313">
        <v>2081602</v>
      </c>
      <c r="B654" s="313" t="s">
        <v>242</v>
      </c>
      <c r="C654" s="315"/>
      <c r="D654" s="318">
        <v>0</v>
      </c>
      <c r="E654" s="317"/>
    </row>
    <row r="655" s="295" customFormat="1" ht="15" customHeight="1" spans="1:5">
      <c r="A655" s="313">
        <v>2081603</v>
      </c>
      <c r="B655" s="313" t="s">
        <v>243</v>
      </c>
      <c r="C655" s="315"/>
      <c r="D655" s="318">
        <v>0</v>
      </c>
      <c r="E655" s="317"/>
    </row>
    <row r="656" s="295" customFormat="1" ht="15" customHeight="1" spans="1:5">
      <c r="A656" s="313">
        <v>2081650</v>
      </c>
      <c r="B656" s="313" t="s">
        <v>250</v>
      </c>
      <c r="C656" s="315"/>
      <c r="D656" s="318">
        <v>0</v>
      </c>
      <c r="E656" s="317"/>
    </row>
    <row r="657" s="295" customFormat="1" ht="15" customHeight="1" spans="1:5">
      <c r="A657" s="313">
        <v>2081699</v>
      </c>
      <c r="B657" s="313" t="s">
        <v>690</v>
      </c>
      <c r="C657" s="315"/>
      <c r="D657" s="318">
        <v>0</v>
      </c>
      <c r="E657" s="317"/>
    </row>
    <row r="658" s="295" customFormat="1" ht="15" customHeight="1" spans="1:5">
      <c r="A658" s="313">
        <v>20819</v>
      </c>
      <c r="B658" s="314" t="s">
        <v>691</v>
      </c>
      <c r="C658" s="315">
        <f>SUM(C659:C660)</f>
        <v>0</v>
      </c>
      <c r="D658" s="318">
        <v>0</v>
      </c>
      <c r="E658" s="317"/>
    </row>
    <row r="659" s="296" customFormat="1" ht="15" customHeight="1" spans="1:5">
      <c r="A659" s="313">
        <v>2081901</v>
      </c>
      <c r="B659" s="313" t="s">
        <v>692</v>
      </c>
      <c r="C659" s="315"/>
      <c r="D659" s="319">
        <v>0</v>
      </c>
      <c r="E659" s="317"/>
    </row>
    <row r="660" s="295" customFormat="1" ht="15" customHeight="1" spans="1:5">
      <c r="A660" s="313">
        <v>2081902</v>
      </c>
      <c r="B660" s="313" t="s">
        <v>693</v>
      </c>
      <c r="C660" s="315"/>
      <c r="D660" s="318">
        <v>0</v>
      </c>
      <c r="E660" s="317"/>
    </row>
    <row r="661" s="295" customFormat="1" ht="15" customHeight="1" spans="1:5">
      <c r="A661" s="313">
        <v>20820</v>
      </c>
      <c r="B661" s="314" t="s">
        <v>694</v>
      </c>
      <c r="C661" s="315">
        <f>SUM(C662:C663)</f>
        <v>0</v>
      </c>
      <c r="D661" s="318">
        <v>0</v>
      </c>
      <c r="E661" s="317"/>
    </row>
    <row r="662" s="295" customFormat="1" ht="15" customHeight="1" spans="1:5">
      <c r="A662" s="313">
        <v>2082001</v>
      </c>
      <c r="B662" s="313" t="s">
        <v>695</v>
      </c>
      <c r="C662" s="315"/>
      <c r="D662" s="318">
        <v>0</v>
      </c>
      <c r="E662" s="317"/>
    </row>
    <row r="663" s="295" customFormat="1" ht="15" customHeight="1" spans="1:5">
      <c r="A663" s="313">
        <v>2082002</v>
      </c>
      <c r="B663" s="313" t="s">
        <v>696</v>
      </c>
      <c r="C663" s="315"/>
      <c r="D663" s="318">
        <v>0</v>
      </c>
      <c r="E663" s="317"/>
    </row>
    <row r="664" s="294" customFormat="1" ht="15" customHeight="1" spans="1:5">
      <c r="A664" s="313">
        <v>20821</v>
      </c>
      <c r="B664" s="314" t="s">
        <v>697</v>
      </c>
      <c r="C664" s="315">
        <f>SUM(C665:C666)</f>
        <v>0</v>
      </c>
      <c r="D664" s="320">
        <v>0</v>
      </c>
      <c r="E664" s="317"/>
    </row>
    <row r="665" s="296" customFormat="1" ht="15" customHeight="1" spans="1:5">
      <c r="A665" s="313">
        <v>2082101</v>
      </c>
      <c r="B665" s="313" t="s">
        <v>698</v>
      </c>
      <c r="C665" s="315"/>
      <c r="D665" s="319">
        <v>0</v>
      </c>
      <c r="E665" s="317"/>
    </row>
    <row r="666" s="295" customFormat="1" ht="15" customHeight="1" spans="1:5">
      <c r="A666" s="313">
        <v>2082102</v>
      </c>
      <c r="B666" s="313" t="s">
        <v>699</v>
      </c>
      <c r="C666" s="315"/>
      <c r="D666" s="318">
        <v>0</v>
      </c>
      <c r="E666" s="317"/>
    </row>
    <row r="667" s="295" customFormat="1" ht="15" customHeight="1" spans="1:5">
      <c r="A667" s="313">
        <v>20824</v>
      </c>
      <c r="B667" s="314" t="s">
        <v>700</v>
      </c>
      <c r="C667" s="315">
        <f>SUM(C668:C669)</f>
        <v>0</v>
      </c>
      <c r="D667" s="318">
        <v>0</v>
      </c>
      <c r="E667" s="317"/>
    </row>
    <row r="668" s="295" customFormat="1" ht="15" customHeight="1" spans="1:5">
      <c r="A668" s="313">
        <v>2082401</v>
      </c>
      <c r="B668" s="313" t="s">
        <v>701</v>
      </c>
      <c r="C668" s="315"/>
      <c r="D668" s="318">
        <v>0</v>
      </c>
      <c r="E668" s="317"/>
    </row>
    <row r="669" s="295" customFormat="1" ht="15" customHeight="1" spans="1:5">
      <c r="A669" s="313">
        <v>2082402</v>
      </c>
      <c r="B669" s="313" t="s">
        <v>702</v>
      </c>
      <c r="C669" s="315"/>
      <c r="D669" s="318">
        <v>0</v>
      </c>
      <c r="E669" s="317"/>
    </row>
    <row r="670" s="296" customFormat="1" ht="15" customHeight="1" spans="1:5">
      <c r="A670" s="313">
        <v>20825</v>
      </c>
      <c r="B670" s="314" t="s">
        <v>703</v>
      </c>
      <c r="C670" s="315">
        <f>SUM(C671:C672)</f>
        <v>0</v>
      </c>
      <c r="D670" s="319">
        <v>0</v>
      </c>
      <c r="E670" s="317"/>
    </row>
    <row r="671" s="295" customFormat="1" ht="15" customHeight="1" spans="1:5">
      <c r="A671" s="313">
        <v>2082501</v>
      </c>
      <c r="B671" s="313" t="s">
        <v>704</v>
      </c>
      <c r="C671" s="315"/>
      <c r="D671" s="318">
        <v>0</v>
      </c>
      <c r="E671" s="317"/>
    </row>
    <row r="672" s="295" customFormat="1" ht="15" customHeight="1" spans="1:5">
      <c r="A672" s="313">
        <v>2082502</v>
      </c>
      <c r="B672" s="313" t="s">
        <v>705</v>
      </c>
      <c r="C672" s="315"/>
      <c r="D672" s="318">
        <v>0</v>
      </c>
      <c r="E672" s="317"/>
    </row>
    <row r="673" s="295" customFormat="1" ht="15" customHeight="1" spans="1:5">
      <c r="A673" s="313">
        <v>20826</v>
      </c>
      <c r="B673" s="314" t="s">
        <v>706</v>
      </c>
      <c r="C673" s="315">
        <f>SUM(C674:C676)</f>
        <v>0</v>
      </c>
      <c r="D673" s="318">
        <v>0</v>
      </c>
      <c r="E673" s="317"/>
    </row>
    <row r="674" s="295" customFormat="1" ht="15" customHeight="1" spans="1:5">
      <c r="A674" s="313">
        <v>2082601</v>
      </c>
      <c r="B674" s="313" t="s">
        <v>707</v>
      </c>
      <c r="C674" s="315"/>
      <c r="D674" s="318">
        <v>0</v>
      </c>
      <c r="E674" s="317"/>
    </row>
    <row r="675" s="295" customFormat="1" ht="15" customHeight="1" spans="1:5">
      <c r="A675" s="313">
        <v>2082602</v>
      </c>
      <c r="B675" s="313" t="s">
        <v>708</v>
      </c>
      <c r="C675" s="315"/>
      <c r="D675" s="318">
        <v>0</v>
      </c>
      <c r="E675" s="317"/>
    </row>
    <row r="676" s="295" customFormat="1" ht="15" customHeight="1" spans="1:5">
      <c r="A676" s="313">
        <v>2082699</v>
      </c>
      <c r="B676" s="313" t="s">
        <v>709</v>
      </c>
      <c r="C676" s="315"/>
      <c r="D676" s="318">
        <v>0</v>
      </c>
      <c r="E676" s="317"/>
    </row>
    <row r="677" s="295" customFormat="1" ht="15" customHeight="1" spans="1:5">
      <c r="A677" s="313">
        <v>20827</v>
      </c>
      <c r="B677" s="314" t="s">
        <v>710</v>
      </c>
      <c r="C677" s="315">
        <f>SUM(C678:C680)</f>
        <v>0</v>
      </c>
      <c r="D677" s="318">
        <v>0</v>
      </c>
      <c r="E677" s="317"/>
    </row>
    <row r="678" s="295" customFormat="1" ht="15" customHeight="1" spans="1:5">
      <c r="A678" s="313">
        <v>2082701</v>
      </c>
      <c r="B678" s="313" t="s">
        <v>711</v>
      </c>
      <c r="C678" s="315"/>
      <c r="D678" s="318">
        <v>0</v>
      </c>
      <c r="E678" s="317"/>
    </row>
    <row r="679" s="295" customFormat="1" ht="15" customHeight="1" spans="1:5">
      <c r="A679" s="313">
        <v>2082702</v>
      </c>
      <c r="B679" s="313" t="s">
        <v>712</v>
      </c>
      <c r="C679" s="315"/>
      <c r="D679" s="318">
        <v>0</v>
      </c>
      <c r="E679" s="317"/>
    </row>
    <row r="680" s="295" customFormat="1" ht="15" customHeight="1" spans="1:5">
      <c r="A680" s="313">
        <v>2082799</v>
      </c>
      <c r="B680" s="313" t="s">
        <v>713</v>
      </c>
      <c r="C680" s="315"/>
      <c r="D680" s="318">
        <v>0</v>
      </c>
      <c r="E680" s="317"/>
    </row>
    <row r="681" s="295" customFormat="1" ht="15" customHeight="1" spans="1:5">
      <c r="A681" s="313">
        <v>20828</v>
      </c>
      <c r="B681" s="314" t="s">
        <v>714</v>
      </c>
      <c r="C681" s="315">
        <f>SUM(C682:C689)</f>
        <v>0</v>
      </c>
      <c r="D681" s="318">
        <v>0</v>
      </c>
      <c r="E681" s="317"/>
    </row>
    <row r="682" s="295" customFormat="1" ht="15" customHeight="1" spans="1:5">
      <c r="A682" s="313">
        <v>2082801</v>
      </c>
      <c r="B682" s="313" t="s">
        <v>241</v>
      </c>
      <c r="C682" s="315"/>
      <c r="D682" s="318">
        <v>0</v>
      </c>
      <c r="E682" s="317"/>
    </row>
    <row r="683" s="295" customFormat="1" ht="15" customHeight="1" spans="1:5">
      <c r="A683" s="313">
        <v>2082802</v>
      </c>
      <c r="B683" s="313" t="s">
        <v>242</v>
      </c>
      <c r="C683" s="315"/>
      <c r="D683" s="318">
        <v>0</v>
      </c>
      <c r="E683" s="317"/>
    </row>
    <row r="684" s="296" customFormat="1" ht="15" customHeight="1" spans="1:5">
      <c r="A684" s="313">
        <v>2082803</v>
      </c>
      <c r="B684" s="313" t="s">
        <v>243</v>
      </c>
      <c r="C684" s="315"/>
      <c r="D684" s="319">
        <v>0</v>
      </c>
      <c r="E684" s="317"/>
    </row>
    <row r="685" s="295" customFormat="1" ht="15" customHeight="1" spans="1:5">
      <c r="A685" s="313">
        <v>2082804</v>
      </c>
      <c r="B685" s="313" t="s">
        <v>715</v>
      </c>
      <c r="C685" s="315"/>
      <c r="D685" s="318">
        <v>0</v>
      </c>
      <c r="E685" s="317"/>
    </row>
    <row r="686" s="295" customFormat="1" ht="15" customHeight="1" spans="1:5">
      <c r="A686" s="313">
        <v>2082805</v>
      </c>
      <c r="B686" s="313" t="s">
        <v>716</v>
      </c>
      <c r="C686" s="315"/>
      <c r="D686" s="318">
        <v>0</v>
      </c>
      <c r="E686" s="317"/>
    </row>
    <row r="687" s="295" customFormat="1" ht="15" customHeight="1" spans="1:5">
      <c r="A687" s="313">
        <v>2082806</v>
      </c>
      <c r="B687" s="313" t="s">
        <v>281</v>
      </c>
      <c r="C687" s="315"/>
      <c r="D687" s="316">
        <v>0</v>
      </c>
      <c r="E687" s="317"/>
    </row>
    <row r="688" s="295" customFormat="1" ht="15" customHeight="1" spans="1:5">
      <c r="A688" s="313">
        <v>2082850</v>
      </c>
      <c r="B688" s="313" t="s">
        <v>250</v>
      </c>
      <c r="C688" s="315"/>
      <c r="D688" s="318">
        <v>0</v>
      </c>
      <c r="E688" s="317"/>
    </row>
    <row r="689" s="295" customFormat="1" ht="15" customHeight="1" spans="1:5">
      <c r="A689" s="313">
        <v>2082899</v>
      </c>
      <c r="B689" s="313" t="s">
        <v>717</v>
      </c>
      <c r="C689" s="315"/>
      <c r="D689" s="316">
        <v>0</v>
      </c>
      <c r="E689" s="317"/>
    </row>
    <row r="690" s="295" customFormat="1" ht="15" customHeight="1" spans="1:5">
      <c r="A690" s="313">
        <v>20830</v>
      </c>
      <c r="B690" s="314" t="s">
        <v>718</v>
      </c>
      <c r="C690" s="315">
        <f>SUM(C691:C692)</f>
        <v>0</v>
      </c>
      <c r="D690" s="318">
        <v>0</v>
      </c>
      <c r="E690" s="317"/>
    </row>
    <row r="691" s="295" customFormat="1" ht="15" customHeight="1" spans="1:5">
      <c r="A691" s="313">
        <v>2083001</v>
      </c>
      <c r="B691" s="313" t="s">
        <v>719</v>
      </c>
      <c r="C691" s="315"/>
      <c r="D691" s="318">
        <v>0</v>
      </c>
      <c r="E691" s="317"/>
    </row>
    <row r="692" s="296" customFormat="1" ht="15" customHeight="1" spans="1:5">
      <c r="A692" s="313">
        <v>2083099</v>
      </c>
      <c r="B692" s="313" t="s">
        <v>720</v>
      </c>
      <c r="C692" s="315"/>
      <c r="D692" s="319">
        <v>0</v>
      </c>
      <c r="E692" s="317"/>
    </row>
    <row r="693" s="295" customFormat="1" ht="15" customHeight="1" spans="1:5">
      <c r="A693" s="313">
        <v>20899</v>
      </c>
      <c r="B693" s="314" t="s">
        <v>721</v>
      </c>
      <c r="C693" s="315">
        <f>C694</f>
        <v>962</v>
      </c>
      <c r="D693" s="318">
        <v>107</v>
      </c>
      <c r="E693" s="317">
        <f>D693/C693*100</f>
        <v>11.1226611226611</v>
      </c>
    </row>
    <row r="694" s="295" customFormat="1" ht="15" customHeight="1" spans="1:5">
      <c r="A694" s="313">
        <v>2089999</v>
      </c>
      <c r="B694" s="313" t="s">
        <v>722</v>
      </c>
      <c r="C694" s="315">
        <v>962</v>
      </c>
      <c r="D694" s="318">
        <v>107</v>
      </c>
      <c r="E694" s="317">
        <f>D694/C694*100</f>
        <v>11.1226611226611</v>
      </c>
    </row>
    <row r="695" s="295" customFormat="1" ht="15" customHeight="1" spans="1:5">
      <c r="A695" s="313">
        <v>210</v>
      </c>
      <c r="B695" s="314" t="s">
        <v>723</v>
      </c>
      <c r="C695" s="315">
        <f>C696+C701+C716+C720+C732+C736+C741+C745+C749+C752+C761+C768+C773+C776</f>
        <v>445</v>
      </c>
      <c r="D695" s="318">
        <v>923</v>
      </c>
      <c r="E695" s="317">
        <f>D695/C695*100</f>
        <v>207.415730337079</v>
      </c>
    </row>
    <row r="696" s="295" customFormat="1" ht="15" customHeight="1" spans="1:5">
      <c r="A696" s="313">
        <v>21001</v>
      </c>
      <c r="B696" s="314" t="s">
        <v>724</v>
      </c>
      <c r="C696" s="315">
        <f>SUM(C697:C700)</f>
        <v>0</v>
      </c>
      <c r="D696" s="318">
        <v>0</v>
      </c>
      <c r="E696" s="317"/>
    </row>
    <row r="697" s="295" customFormat="1" ht="15" customHeight="1" spans="1:5">
      <c r="A697" s="313">
        <v>2100101</v>
      </c>
      <c r="B697" s="313" t="s">
        <v>241</v>
      </c>
      <c r="C697" s="315"/>
      <c r="D697" s="318">
        <v>0</v>
      </c>
      <c r="E697" s="317"/>
    </row>
    <row r="698" s="296" customFormat="1" ht="15" customHeight="1" spans="1:5">
      <c r="A698" s="313">
        <v>2100102</v>
      </c>
      <c r="B698" s="313" t="s">
        <v>242</v>
      </c>
      <c r="C698" s="315"/>
      <c r="D698" s="319">
        <v>0</v>
      </c>
      <c r="E698" s="317"/>
    </row>
    <row r="699" s="295" customFormat="1" ht="15" customHeight="1" spans="1:5">
      <c r="A699" s="313">
        <v>2100103</v>
      </c>
      <c r="B699" s="313" t="s">
        <v>243</v>
      </c>
      <c r="C699" s="315"/>
      <c r="D699" s="318">
        <v>0</v>
      </c>
      <c r="E699" s="317"/>
    </row>
    <row r="700" s="295" customFormat="1" ht="15" customHeight="1" spans="1:5">
      <c r="A700" s="313">
        <v>2100199</v>
      </c>
      <c r="B700" s="313" t="s">
        <v>725</v>
      </c>
      <c r="C700" s="315"/>
      <c r="D700" s="318">
        <v>0</v>
      </c>
      <c r="E700" s="317"/>
    </row>
    <row r="701" s="295" customFormat="1" ht="15" customHeight="1" spans="1:5">
      <c r="A701" s="313">
        <v>21002</v>
      </c>
      <c r="B701" s="314" t="s">
        <v>726</v>
      </c>
      <c r="C701" s="315">
        <f>SUM(C702:C715)</f>
        <v>0</v>
      </c>
      <c r="D701" s="318">
        <v>0</v>
      </c>
      <c r="E701" s="317"/>
    </row>
    <row r="702" s="295" customFormat="1" ht="15" customHeight="1" spans="1:5">
      <c r="A702" s="313">
        <v>2100201</v>
      </c>
      <c r="B702" s="313" t="s">
        <v>727</v>
      </c>
      <c r="C702" s="315"/>
      <c r="D702" s="318">
        <v>0</v>
      </c>
      <c r="E702" s="317"/>
    </row>
    <row r="703" s="295" customFormat="1" ht="15" customHeight="1" spans="1:5">
      <c r="A703" s="313">
        <v>2100202</v>
      </c>
      <c r="B703" s="313" t="s">
        <v>728</v>
      </c>
      <c r="C703" s="315"/>
      <c r="D703" s="318">
        <v>0</v>
      </c>
      <c r="E703" s="317"/>
    </row>
    <row r="704" s="295" customFormat="1" ht="15" customHeight="1" spans="1:5">
      <c r="A704" s="313">
        <v>2100203</v>
      </c>
      <c r="B704" s="313" t="s">
        <v>729</v>
      </c>
      <c r="C704" s="315"/>
      <c r="D704" s="318">
        <v>0</v>
      </c>
      <c r="E704" s="317"/>
    </row>
    <row r="705" s="296" customFormat="1" ht="15" customHeight="1" spans="1:5">
      <c r="A705" s="313">
        <v>2100204</v>
      </c>
      <c r="B705" s="313" t="s">
        <v>730</v>
      </c>
      <c r="C705" s="315"/>
      <c r="D705" s="319">
        <v>0</v>
      </c>
      <c r="E705" s="317"/>
    </row>
    <row r="706" s="295" customFormat="1" ht="15" customHeight="1" spans="1:5">
      <c r="A706" s="313">
        <v>2100205</v>
      </c>
      <c r="B706" s="313" t="s">
        <v>731</v>
      </c>
      <c r="C706" s="315"/>
      <c r="D706" s="318">
        <v>0</v>
      </c>
      <c r="E706" s="317"/>
    </row>
    <row r="707" s="295" customFormat="1" ht="15" customHeight="1" spans="1:5">
      <c r="A707" s="313">
        <v>2100206</v>
      </c>
      <c r="B707" s="313" t="s">
        <v>732</v>
      </c>
      <c r="C707" s="315"/>
      <c r="D707" s="318">
        <v>0</v>
      </c>
      <c r="E707" s="317"/>
    </row>
    <row r="708" s="295" customFormat="1" ht="15" customHeight="1" spans="1:5">
      <c r="A708" s="313">
        <v>2100207</v>
      </c>
      <c r="B708" s="313" t="s">
        <v>733</v>
      </c>
      <c r="C708" s="315"/>
      <c r="D708" s="318">
        <v>0</v>
      </c>
      <c r="E708" s="317"/>
    </row>
    <row r="709" s="295" customFormat="1" ht="15" customHeight="1" spans="1:5">
      <c r="A709" s="313">
        <v>2100208</v>
      </c>
      <c r="B709" s="313" t="s">
        <v>734</v>
      </c>
      <c r="C709" s="315"/>
      <c r="D709" s="318">
        <v>0</v>
      </c>
      <c r="E709" s="317"/>
    </row>
    <row r="710" s="295" customFormat="1" ht="15" customHeight="1" spans="1:5">
      <c r="A710" s="313">
        <v>2100209</v>
      </c>
      <c r="B710" s="313" t="s">
        <v>735</v>
      </c>
      <c r="C710" s="315"/>
      <c r="D710" s="316">
        <v>0</v>
      </c>
      <c r="E710" s="317"/>
    </row>
    <row r="711" s="295" customFormat="1" ht="15" customHeight="1" spans="1:5">
      <c r="A711" s="313">
        <v>2100210</v>
      </c>
      <c r="B711" s="313" t="s">
        <v>736</v>
      </c>
      <c r="C711" s="315"/>
      <c r="D711" s="318">
        <v>0</v>
      </c>
      <c r="E711" s="317"/>
    </row>
    <row r="712" s="295" customFormat="1" ht="15" customHeight="1" spans="1:5">
      <c r="A712" s="313">
        <v>2100211</v>
      </c>
      <c r="B712" s="313" t="s">
        <v>737</v>
      </c>
      <c r="C712" s="315"/>
      <c r="D712" s="318">
        <v>0</v>
      </c>
      <c r="E712" s="317"/>
    </row>
    <row r="713" s="296" customFormat="1" ht="15" customHeight="1" spans="1:5">
      <c r="A713" s="313">
        <v>2100212</v>
      </c>
      <c r="B713" s="313" t="s">
        <v>738</v>
      </c>
      <c r="C713" s="315"/>
      <c r="D713" s="319">
        <v>0</v>
      </c>
      <c r="E713" s="317"/>
    </row>
    <row r="714" s="295" customFormat="1" ht="15" customHeight="1" spans="1:5">
      <c r="A714" s="313">
        <v>2100213</v>
      </c>
      <c r="B714" s="313" t="s">
        <v>739</v>
      </c>
      <c r="C714" s="315"/>
      <c r="D714" s="316">
        <v>0</v>
      </c>
      <c r="E714" s="317"/>
    </row>
    <row r="715" s="295" customFormat="1" ht="15" customHeight="1" spans="1:5">
      <c r="A715" s="313">
        <v>2100299</v>
      </c>
      <c r="B715" s="313" t="s">
        <v>740</v>
      </c>
      <c r="C715" s="315"/>
      <c r="D715" s="318">
        <v>0</v>
      </c>
      <c r="E715" s="317"/>
    </row>
    <row r="716" s="295" customFormat="1" ht="15" customHeight="1" spans="1:5">
      <c r="A716" s="313">
        <v>21003</v>
      </c>
      <c r="B716" s="314" t="s">
        <v>741</v>
      </c>
      <c r="C716" s="315">
        <f>SUM(C717:C719)</f>
        <v>292</v>
      </c>
      <c r="D716" s="318">
        <v>279</v>
      </c>
      <c r="E716" s="317">
        <f>D716/C716*100</f>
        <v>95.5479452054795</v>
      </c>
    </row>
    <row r="717" s="295" customFormat="1" ht="15" customHeight="1" spans="1:5">
      <c r="A717" s="313">
        <v>2100301</v>
      </c>
      <c r="B717" s="313" t="s">
        <v>742</v>
      </c>
      <c r="C717" s="315"/>
      <c r="D717" s="318">
        <v>0</v>
      </c>
      <c r="E717" s="317"/>
    </row>
    <row r="718" s="295" customFormat="1" ht="15" customHeight="1" spans="1:5">
      <c r="A718" s="313">
        <v>2100302</v>
      </c>
      <c r="B718" s="313" t="s">
        <v>743</v>
      </c>
      <c r="C718" s="315">
        <v>285</v>
      </c>
      <c r="D718" s="318">
        <v>271</v>
      </c>
      <c r="E718" s="317">
        <f>D718/C718*100</f>
        <v>95.0877192982456</v>
      </c>
    </row>
    <row r="719" s="295" customFormat="1" ht="15" customHeight="1" spans="1:5">
      <c r="A719" s="313">
        <v>2100399</v>
      </c>
      <c r="B719" s="313" t="s">
        <v>744</v>
      </c>
      <c r="C719" s="315">
        <v>7</v>
      </c>
      <c r="D719" s="318">
        <v>8</v>
      </c>
      <c r="E719" s="317">
        <f>D719/C719*100</f>
        <v>114.285714285714</v>
      </c>
    </row>
    <row r="720" s="300" customFormat="1" ht="15" customHeight="1" spans="1:5">
      <c r="A720" s="313">
        <v>21004</v>
      </c>
      <c r="B720" s="314" t="s">
        <v>745</v>
      </c>
      <c r="C720" s="315">
        <f>SUM(C721:C731)</f>
        <v>14</v>
      </c>
      <c r="D720" s="328">
        <v>13</v>
      </c>
      <c r="E720" s="317">
        <f>D720/C720*100</f>
        <v>92.8571428571429</v>
      </c>
    </row>
    <row r="721" s="296" customFormat="1" ht="15" customHeight="1" spans="1:5">
      <c r="A721" s="313">
        <v>2100401</v>
      </c>
      <c r="B721" s="313" t="s">
        <v>746</v>
      </c>
      <c r="C721" s="315"/>
      <c r="D721" s="319">
        <v>0</v>
      </c>
      <c r="E721" s="317"/>
    </row>
    <row r="722" s="295" customFormat="1" ht="15" customHeight="1" spans="1:5">
      <c r="A722" s="313">
        <v>2100402</v>
      </c>
      <c r="B722" s="313" t="s">
        <v>747</v>
      </c>
      <c r="C722" s="315"/>
      <c r="D722" s="318">
        <v>0</v>
      </c>
      <c r="E722" s="317"/>
    </row>
    <row r="723" s="300" customFormat="1" ht="15" customHeight="1" spans="1:5">
      <c r="A723" s="313">
        <v>2100403</v>
      </c>
      <c r="B723" s="313" t="s">
        <v>748</v>
      </c>
      <c r="C723" s="315"/>
      <c r="D723" s="328">
        <v>0</v>
      </c>
      <c r="E723" s="317"/>
    </row>
    <row r="724" s="295" customFormat="1" ht="15" customHeight="1" spans="1:5">
      <c r="A724" s="313">
        <v>2100404</v>
      </c>
      <c r="B724" s="313" t="s">
        <v>749</v>
      </c>
      <c r="C724" s="315"/>
      <c r="D724" s="318">
        <v>0</v>
      </c>
      <c r="E724" s="317"/>
    </row>
    <row r="725" s="295" customFormat="1" ht="15" customHeight="1" spans="1:5">
      <c r="A725" s="313">
        <v>2100405</v>
      </c>
      <c r="B725" s="313" t="s">
        <v>750</v>
      </c>
      <c r="C725" s="315"/>
      <c r="D725" s="318">
        <v>0</v>
      </c>
      <c r="E725" s="317"/>
    </row>
    <row r="726" s="296" customFormat="1" ht="15" customHeight="1" spans="1:5">
      <c r="A726" s="313">
        <v>2100406</v>
      </c>
      <c r="B726" s="313" t="s">
        <v>751</v>
      </c>
      <c r="C726" s="315"/>
      <c r="D726" s="319">
        <v>0</v>
      </c>
      <c r="E726" s="317"/>
    </row>
    <row r="727" s="295" customFormat="1" ht="15" customHeight="1" spans="1:5">
      <c r="A727" s="313">
        <v>2100407</v>
      </c>
      <c r="B727" s="313" t="s">
        <v>752</v>
      </c>
      <c r="C727" s="315"/>
      <c r="D727" s="318">
        <v>0</v>
      </c>
      <c r="E727" s="317"/>
    </row>
    <row r="728" s="295" customFormat="1" ht="15" customHeight="1" spans="1:5">
      <c r="A728" s="313">
        <v>2100408</v>
      </c>
      <c r="B728" s="313" t="s">
        <v>753</v>
      </c>
      <c r="C728" s="315">
        <v>8</v>
      </c>
      <c r="D728" s="318">
        <v>9</v>
      </c>
      <c r="E728" s="317">
        <f>D728/C728*100</f>
        <v>112.5</v>
      </c>
    </row>
    <row r="729" s="296" customFormat="1" ht="15" customHeight="1" spans="1:5">
      <c r="A729" s="313">
        <v>2100409</v>
      </c>
      <c r="B729" s="313" t="s">
        <v>754</v>
      </c>
      <c r="C729" s="315">
        <v>6</v>
      </c>
      <c r="D729" s="319">
        <v>4</v>
      </c>
      <c r="E729" s="317">
        <f>D729/C729*100</f>
        <v>66.6666666666667</v>
      </c>
    </row>
    <row r="730" s="295" customFormat="1" ht="15" customHeight="1" spans="1:5">
      <c r="A730" s="313">
        <v>2100410</v>
      </c>
      <c r="B730" s="313" t="s">
        <v>755</v>
      </c>
      <c r="C730" s="315"/>
      <c r="D730" s="316">
        <v>0</v>
      </c>
      <c r="E730" s="317"/>
    </row>
    <row r="731" s="295" customFormat="1" ht="15" customHeight="1" spans="1:5">
      <c r="A731" s="313">
        <v>2100499</v>
      </c>
      <c r="B731" s="313" t="s">
        <v>756</v>
      </c>
      <c r="C731" s="315"/>
      <c r="D731" s="318">
        <v>0</v>
      </c>
      <c r="E731" s="317"/>
    </row>
    <row r="732" s="296" customFormat="1" ht="15" customHeight="1" spans="1:5">
      <c r="A732" s="313">
        <v>21007</v>
      </c>
      <c r="B732" s="314" t="s">
        <v>757</v>
      </c>
      <c r="C732" s="315">
        <f>SUM(C733:C735)</f>
        <v>0</v>
      </c>
      <c r="D732" s="319">
        <v>2</v>
      </c>
      <c r="E732" s="317"/>
    </row>
    <row r="733" s="295" customFormat="1" ht="15" customHeight="1" spans="1:5">
      <c r="A733" s="313">
        <v>2100716</v>
      </c>
      <c r="B733" s="313" t="s">
        <v>758</v>
      </c>
      <c r="C733" s="315"/>
      <c r="D733" s="318">
        <v>0</v>
      </c>
      <c r="E733" s="317"/>
    </row>
    <row r="734" s="294" customFormat="1" ht="15" customHeight="1" spans="1:5">
      <c r="A734" s="313">
        <v>2100717</v>
      </c>
      <c r="B734" s="313" t="s">
        <v>759</v>
      </c>
      <c r="C734" s="315"/>
      <c r="D734" s="320">
        <v>2</v>
      </c>
      <c r="E734" s="317"/>
    </row>
    <row r="735" s="296" customFormat="1" ht="15" customHeight="1" spans="1:5">
      <c r="A735" s="313">
        <v>2100799</v>
      </c>
      <c r="B735" s="313" t="s">
        <v>760</v>
      </c>
      <c r="C735" s="315"/>
      <c r="D735" s="319">
        <v>0</v>
      </c>
      <c r="E735" s="317"/>
    </row>
    <row r="736" s="295" customFormat="1" ht="15" customHeight="1" spans="1:5">
      <c r="A736" s="313">
        <v>21011</v>
      </c>
      <c r="B736" s="314" t="s">
        <v>761</v>
      </c>
      <c r="C736" s="315">
        <f>SUM(C737:C740)</f>
        <v>102</v>
      </c>
      <c r="D736" s="318">
        <v>575</v>
      </c>
      <c r="E736" s="317">
        <f>D736/C736*100</f>
        <v>563.725490196078</v>
      </c>
    </row>
    <row r="737" s="295" customFormat="1" ht="15" customHeight="1" spans="1:5">
      <c r="A737" s="313">
        <v>2101101</v>
      </c>
      <c r="B737" s="313" t="s">
        <v>762</v>
      </c>
      <c r="C737" s="315">
        <v>28</v>
      </c>
      <c r="D737" s="318">
        <v>127</v>
      </c>
      <c r="E737" s="317">
        <f>D737/C737*100</f>
        <v>453.571428571429</v>
      </c>
    </row>
    <row r="738" s="296" customFormat="1" ht="15" customHeight="1" spans="1:5">
      <c r="A738" s="313">
        <v>2101102</v>
      </c>
      <c r="B738" s="313" t="s">
        <v>763</v>
      </c>
      <c r="C738" s="315">
        <v>61</v>
      </c>
      <c r="D738" s="319">
        <v>260</v>
      </c>
      <c r="E738" s="317">
        <f>D738/C738*100</f>
        <v>426.229508196721</v>
      </c>
    </row>
    <row r="739" s="295" customFormat="1" ht="15" customHeight="1" spans="1:5">
      <c r="A739" s="313">
        <v>2101103</v>
      </c>
      <c r="B739" s="313" t="s">
        <v>764</v>
      </c>
      <c r="C739" s="315">
        <v>13</v>
      </c>
      <c r="D739" s="318">
        <v>188</v>
      </c>
      <c r="E739" s="317">
        <f>D739/C739*100</f>
        <v>1446.15384615385</v>
      </c>
    </row>
    <row r="740" s="295" customFormat="1" ht="15" customHeight="1" spans="1:5">
      <c r="A740" s="313">
        <v>2101199</v>
      </c>
      <c r="B740" s="313" t="s">
        <v>765</v>
      </c>
      <c r="C740" s="315"/>
      <c r="D740" s="318">
        <v>0</v>
      </c>
      <c r="E740" s="317"/>
    </row>
    <row r="741" s="295" customFormat="1" ht="15" customHeight="1" spans="1:5">
      <c r="A741" s="313">
        <v>21012</v>
      </c>
      <c r="B741" s="314" t="s">
        <v>766</v>
      </c>
      <c r="C741" s="315">
        <f>SUM(C742:C744)</f>
        <v>0</v>
      </c>
      <c r="D741" s="318">
        <v>0</v>
      </c>
      <c r="E741" s="317"/>
    </row>
    <row r="742" s="296" customFormat="1" ht="15" customHeight="1" spans="1:5">
      <c r="A742" s="313">
        <v>2101201</v>
      </c>
      <c r="B742" s="313" t="s">
        <v>767</v>
      </c>
      <c r="C742" s="315"/>
      <c r="D742" s="319">
        <v>0</v>
      </c>
      <c r="E742" s="317"/>
    </row>
    <row r="743" s="295" customFormat="1" ht="15" customHeight="1" spans="1:5">
      <c r="A743" s="313">
        <v>2101202</v>
      </c>
      <c r="B743" s="313" t="s">
        <v>768</v>
      </c>
      <c r="C743" s="315"/>
      <c r="D743" s="318">
        <v>0</v>
      </c>
      <c r="E743" s="317"/>
    </row>
    <row r="744" s="296" customFormat="1" ht="15" customHeight="1" spans="1:5">
      <c r="A744" s="313">
        <v>2101299</v>
      </c>
      <c r="B744" s="313" t="s">
        <v>769</v>
      </c>
      <c r="C744" s="315"/>
      <c r="D744" s="319">
        <v>0</v>
      </c>
      <c r="E744" s="317"/>
    </row>
    <row r="745" s="295" customFormat="1" ht="15" customHeight="1" spans="1:5">
      <c r="A745" s="313">
        <v>21013</v>
      </c>
      <c r="B745" s="314" t="s">
        <v>770</v>
      </c>
      <c r="C745" s="315">
        <f>SUM(C746:C748)</f>
        <v>0</v>
      </c>
      <c r="D745" s="318">
        <v>0</v>
      </c>
      <c r="E745" s="317"/>
    </row>
    <row r="746" s="295" customFormat="1" ht="15" customHeight="1" spans="1:5">
      <c r="A746" s="313">
        <v>2101301</v>
      </c>
      <c r="B746" s="313" t="s">
        <v>771</v>
      </c>
      <c r="C746" s="315"/>
      <c r="D746" s="318">
        <v>0</v>
      </c>
      <c r="E746" s="317"/>
    </row>
    <row r="747" s="295" customFormat="1" ht="15" customHeight="1" spans="1:5">
      <c r="A747" s="313">
        <v>2101302</v>
      </c>
      <c r="B747" s="313" t="s">
        <v>772</v>
      </c>
      <c r="C747" s="315"/>
      <c r="D747" s="318">
        <v>0</v>
      </c>
      <c r="E747" s="317"/>
    </row>
    <row r="748" s="295" customFormat="1" ht="15" customHeight="1" spans="1:5">
      <c r="A748" s="313">
        <v>2101399</v>
      </c>
      <c r="B748" s="313" t="s">
        <v>773</v>
      </c>
      <c r="C748" s="315"/>
      <c r="D748" s="318">
        <v>0</v>
      </c>
      <c r="E748" s="317"/>
    </row>
    <row r="749" s="295" customFormat="1" ht="15" customHeight="1" spans="1:5">
      <c r="A749" s="313">
        <v>21014</v>
      </c>
      <c r="B749" s="314" t="s">
        <v>774</v>
      </c>
      <c r="C749" s="315">
        <f>SUM(C750:C751)</f>
        <v>0</v>
      </c>
      <c r="D749" s="318">
        <v>0</v>
      </c>
      <c r="E749" s="317"/>
    </row>
    <row r="750" s="295" customFormat="1" ht="15" customHeight="1" spans="1:5">
      <c r="A750" s="313">
        <v>2101401</v>
      </c>
      <c r="B750" s="313" t="s">
        <v>775</v>
      </c>
      <c r="C750" s="315"/>
      <c r="D750" s="318">
        <v>0</v>
      </c>
      <c r="E750" s="317"/>
    </row>
    <row r="751" s="295" customFormat="1" ht="15" customHeight="1" spans="1:5">
      <c r="A751" s="313">
        <v>2101499</v>
      </c>
      <c r="B751" s="313" t="s">
        <v>776</v>
      </c>
      <c r="C751" s="315"/>
      <c r="D751" s="318">
        <v>0</v>
      </c>
      <c r="E751" s="317"/>
    </row>
    <row r="752" s="295" customFormat="1" ht="15" customHeight="1" spans="1:5">
      <c r="A752" s="313">
        <v>21015</v>
      </c>
      <c r="B752" s="314" t="s">
        <v>777</v>
      </c>
      <c r="C752" s="315">
        <f>SUM(C753:C760)</f>
        <v>0</v>
      </c>
      <c r="D752" s="318">
        <v>0</v>
      </c>
      <c r="E752" s="317"/>
    </row>
    <row r="753" s="295" customFormat="1" ht="15" customHeight="1" spans="1:5">
      <c r="A753" s="313">
        <v>2101501</v>
      </c>
      <c r="B753" s="313" t="s">
        <v>241</v>
      </c>
      <c r="C753" s="315"/>
      <c r="D753" s="318">
        <v>0</v>
      </c>
      <c r="E753" s="317"/>
    </row>
    <row r="754" s="295" customFormat="1" ht="15" customHeight="1" spans="1:5">
      <c r="A754" s="313">
        <v>2101502</v>
      </c>
      <c r="B754" s="313" t="s">
        <v>242</v>
      </c>
      <c r="C754" s="315"/>
      <c r="D754" s="318">
        <v>0</v>
      </c>
      <c r="E754" s="317"/>
    </row>
    <row r="755" s="295" customFormat="1" ht="15" customHeight="1" spans="1:5">
      <c r="A755" s="313">
        <v>2101503</v>
      </c>
      <c r="B755" s="313" t="s">
        <v>243</v>
      </c>
      <c r="C755" s="315"/>
      <c r="D755" s="318">
        <v>0</v>
      </c>
      <c r="E755" s="317"/>
    </row>
    <row r="756" s="295" customFormat="1" ht="15" customHeight="1" spans="1:5">
      <c r="A756" s="313">
        <v>2101504</v>
      </c>
      <c r="B756" s="313" t="s">
        <v>281</v>
      </c>
      <c r="C756" s="315"/>
      <c r="D756" s="318">
        <v>0</v>
      </c>
      <c r="E756" s="317"/>
    </row>
    <row r="757" s="295" customFormat="1" ht="15" customHeight="1" spans="1:5">
      <c r="A757" s="313">
        <v>2101505</v>
      </c>
      <c r="B757" s="313" t="s">
        <v>778</v>
      </c>
      <c r="C757" s="315"/>
      <c r="D757" s="318">
        <v>0</v>
      </c>
      <c r="E757" s="317"/>
    </row>
    <row r="758" s="295" customFormat="1" ht="15" customHeight="1" spans="1:5">
      <c r="A758" s="313">
        <v>2101506</v>
      </c>
      <c r="B758" s="313" t="s">
        <v>779</v>
      </c>
      <c r="C758" s="315"/>
      <c r="D758" s="318">
        <v>0</v>
      </c>
      <c r="E758" s="317"/>
    </row>
    <row r="759" s="295" customFormat="1" ht="15" customHeight="1" spans="1:5">
      <c r="A759" s="313">
        <v>2101550</v>
      </c>
      <c r="B759" s="313" t="s">
        <v>250</v>
      </c>
      <c r="C759" s="315"/>
      <c r="D759" s="318">
        <v>0</v>
      </c>
      <c r="E759" s="317"/>
    </row>
    <row r="760" s="295" customFormat="1" ht="15" customHeight="1" spans="1:5">
      <c r="A760" s="313">
        <v>2101599</v>
      </c>
      <c r="B760" s="313" t="s">
        <v>780</v>
      </c>
      <c r="C760" s="315"/>
      <c r="D760" s="318">
        <v>0</v>
      </c>
      <c r="E760" s="317"/>
    </row>
    <row r="761" s="295" customFormat="1" ht="15" customHeight="1" spans="1:5">
      <c r="A761" s="313">
        <v>21017</v>
      </c>
      <c r="B761" s="314" t="s">
        <v>781</v>
      </c>
      <c r="C761" s="315">
        <f>SUM(C762:C767)</f>
        <v>0</v>
      </c>
      <c r="D761" s="318">
        <v>0</v>
      </c>
      <c r="E761" s="317"/>
    </row>
    <row r="762" s="295" customFormat="1" ht="15" customHeight="1" spans="1:5">
      <c r="A762" s="313">
        <v>2101701</v>
      </c>
      <c r="B762" s="313" t="s">
        <v>241</v>
      </c>
      <c r="C762" s="315"/>
      <c r="D762" s="318">
        <v>0</v>
      </c>
      <c r="E762" s="317"/>
    </row>
    <row r="763" s="295" customFormat="1" ht="15" customHeight="1" spans="1:5">
      <c r="A763" s="313">
        <v>2101702</v>
      </c>
      <c r="B763" s="313" t="s">
        <v>242</v>
      </c>
      <c r="C763" s="315"/>
      <c r="D763" s="318">
        <v>0</v>
      </c>
      <c r="E763" s="317"/>
    </row>
    <row r="764" s="295" customFormat="1" ht="15" customHeight="1" spans="1:5">
      <c r="A764" s="313">
        <v>2101703</v>
      </c>
      <c r="B764" s="313" t="s">
        <v>243</v>
      </c>
      <c r="C764" s="315"/>
      <c r="D764" s="318">
        <v>0</v>
      </c>
      <c r="E764" s="317"/>
    </row>
    <row r="765" s="295" customFormat="1" ht="15" customHeight="1" spans="1:5">
      <c r="A765" s="313">
        <v>2101704</v>
      </c>
      <c r="B765" s="313" t="s">
        <v>782</v>
      </c>
      <c r="C765" s="323"/>
      <c r="D765" s="318">
        <v>0</v>
      </c>
      <c r="E765" s="317"/>
    </row>
    <row r="766" s="295" customFormat="1" ht="15" customHeight="1" spans="1:5">
      <c r="A766" s="326">
        <v>2101750</v>
      </c>
      <c r="B766" s="324" t="s">
        <v>250</v>
      </c>
      <c r="C766" s="315"/>
      <c r="D766" s="318">
        <v>0</v>
      </c>
      <c r="E766" s="317"/>
    </row>
    <row r="767" s="295" customFormat="1" ht="15" customHeight="1" spans="1:5">
      <c r="A767" s="313">
        <v>2101799</v>
      </c>
      <c r="B767" s="313" t="s">
        <v>783</v>
      </c>
      <c r="C767" s="325"/>
      <c r="D767" s="318">
        <v>0</v>
      </c>
      <c r="E767" s="317"/>
    </row>
    <row r="768" s="295" customFormat="1" ht="15" customHeight="1" spans="1:5">
      <c r="A768" s="313">
        <v>21018</v>
      </c>
      <c r="B768" s="314" t="s">
        <v>784</v>
      </c>
      <c r="C768" s="315">
        <f>SUM(C769:C772)</f>
        <v>0</v>
      </c>
      <c r="D768" s="316">
        <v>0</v>
      </c>
      <c r="E768" s="317"/>
    </row>
    <row r="769" s="295" customFormat="1" ht="15" customHeight="1" spans="1:5">
      <c r="A769" s="313">
        <v>2101801</v>
      </c>
      <c r="B769" s="313" t="s">
        <v>241</v>
      </c>
      <c r="C769" s="315"/>
      <c r="D769" s="318">
        <v>0</v>
      </c>
      <c r="E769" s="317"/>
    </row>
    <row r="770" s="295" customFormat="1" ht="15" customHeight="1" spans="1:5">
      <c r="A770" s="313">
        <v>2101802</v>
      </c>
      <c r="B770" s="313" t="s">
        <v>242</v>
      </c>
      <c r="C770" s="315"/>
      <c r="D770" s="316">
        <v>0</v>
      </c>
      <c r="E770" s="317"/>
    </row>
    <row r="771" s="295" customFormat="1" ht="15" customHeight="1" spans="1:5">
      <c r="A771" s="313">
        <v>2101803</v>
      </c>
      <c r="B771" s="313" t="s">
        <v>243</v>
      </c>
      <c r="C771" s="315"/>
      <c r="D771" s="318">
        <v>0</v>
      </c>
      <c r="E771" s="317"/>
    </row>
    <row r="772" s="295" customFormat="1" ht="15" customHeight="1" spans="1:5">
      <c r="A772" s="313">
        <v>2101899</v>
      </c>
      <c r="B772" s="313" t="s">
        <v>785</v>
      </c>
      <c r="C772" s="315"/>
      <c r="D772" s="318">
        <v>0</v>
      </c>
      <c r="E772" s="317"/>
    </row>
    <row r="773" s="295" customFormat="1" ht="15" customHeight="1" spans="1:5">
      <c r="A773" s="313">
        <v>21019</v>
      </c>
      <c r="B773" s="314" t="s">
        <v>786</v>
      </c>
      <c r="C773" s="315">
        <f>SUM(C774:C775)</f>
        <v>0</v>
      </c>
      <c r="D773" s="318">
        <v>0</v>
      </c>
      <c r="E773" s="317"/>
    </row>
    <row r="774" s="295" customFormat="1" ht="15" customHeight="1" spans="1:5">
      <c r="A774" s="313">
        <v>2101901</v>
      </c>
      <c r="B774" s="313" t="s">
        <v>787</v>
      </c>
      <c r="C774" s="315"/>
      <c r="D774" s="318">
        <v>0</v>
      </c>
      <c r="E774" s="317"/>
    </row>
    <row r="775" s="295" customFormat="1" ht="15" customHeight="1" spans="1:5">
      <c r="A775" s="313">
        <v>2101999</v>
      </c>
      <c r="B775" s="313" t="s">
        <v>788</v>
      </c>
      <c r="C775" s="315"/>
      <c r="D775" s="318">
        <v>0</v>
      </c>
      <c r="E775" s="317"/>
    </row>
    <row r="776" s="295" customFormat="1" ht="15" customHeight="1" spans="1:5">
      <c r="A776" s="313">
        <v>21099</v>
      </c>
      <c r="B776" s="314" t="s">
        <v>789</v>
      </c>
      <c r="C776" s="315">
        <f>C777</f>
        <v>37</v>
      </c>
      <c r="D776" s="318">
        <v>54</v>
      </c>
      <c r="E776" s="317">
        <f>D776/C776*100</f>
        <v>145.945945945946</v>
      </c>
    </row>
    <row r="777" s="295" customFormat="1" ht="15" customHeight="1" spans="1:5">
      <c r="A777" s="313">
        <v>2109999</v>
      </c>
      <c r="B777" s="313" t="s">
        <v>790</v>
      </c>
      <c r="C777" s="315">
        <v>37</v>
      </c>
      <c r="D777" s="318">
        <v>54</v>
      </c>
      <c r="E777" s="317">
        <f>D777/C777*100</f>
        <v>145.945945945946</v>
      </c>
    </row>
    <row r="778" s="295" customFormat="1" ht="15" customHeight="1" spans="1:5">
      <c r="A778" s="313">
        <v>211</v>
      </c>
      <c r="B778" s="314" t="s">
        <v>791</v>
      </c>
      <c r="C778" s="315">
        <f>C779+C789+C793+C802+C809+C816+C819+C822+C824+C826+C832+C835+C837+C848</f>
        <v>1648</v>
      </c>
      <c r="D778" s="318">
        <v>439</v>
      </c>
      <c r="E778" s="317">
        <f>D778/C778*100</f>
        <v>26.6383495145631</v>
      </c>
    </row>
    <row r="779" s="295" customFormat="1" ht="15" customHeight="1" spans="1:5">
      <c r="A779" s="313">
        <v>21101</v>
      </c>
      <c r="B779" s="314" t="s">
        <v>792</v>
      </c>
      <c r="C779" s="315">
        <f>SUM(C780:C788)</f>
        <v>0</v>
      </c>
      <c r="D779" s="318">
        <v>209</v>
      </c>
      <c r="E779" s="317"/>
    </row>
    <row r="780" s="295" customFormat="1" ht="15" customHeight="1" spans="1:5">
      <c r="A780" s="313">
        <v>2110101</v>
      </c>
      <c r="B780" s="313" t="s">
        <v>241</v>
      </c>
      <c r="C780" s="315"/>
      <c r="D780" s="318">
        <v>0</v>
      </c>
      <c r="E780" s="317"/>
    </row>
    <row r="781" s="295" customFormat="1" ht="15" customHeight="1" spans="1:5">
      <c r="A781" s="313">
        <v>2110102</v>
      </c>
      <c r="B781" s="313" t="s">
        <v>242</v>
      </c>
      <c r="C781" s="315"/>
      <c r="D781" s="316">
        <v>0</v>
      </c>
      <c r="E781" s="317"/>
    </row>
    <row r="782" s="295" customFormat="1" ht="15" customHeight="1" spans="1:5">
      <c r="A782" s="313">
        <v>2110103</v>
      </c>
      <c r="B782" s="313" t="s">
        <v>243</v>
      </c>
      <c r="C782" s="315"/>
      <c r="D782" s="318">
        <v>0</v>
      </c>
      <c r="E782" s="317"/>
    </row>
    <row r="783" s="295" customFormat="1" ht="15" customHeight="1" spans="1:5">
      <c r="A783" s="313">
        <v>2110104</v>
      </c>
      <c r="B783" s="313" t="s">
        <v>793</v>
      </c>
      <c r="C783" s="315"/>
      <c r="D783" s="318">
        <v>0</v>
      </c>
      <c r="E783" s="317"/>
    </row>
    <row r="784" s="295" customFormat="1" ht="15" customHeight="1" spans="1:5">
      <c r="A784" s="313">
        <v>2110105</v>
      </c>
      <c r="B784" s="313" t="s">
        <v>794</v>
      </c>
      <c r="C784" s="315"/>
      <c r="D784" s="318">
        <v>0</v>
      </c>
      <c r="E784" s="317"/>
    </row>
    <row r="785" s="295" customFormat="1" ht="15" customHeight="1" spans="1:5">
      <c r="A785" s="313">
        <v>2110106</v>
      </c>
      <c r="B785" s="313" t="s">
        <v>795</v>
      </c>
      <c r="C785" s="315"/>
      <c r="D785" s="316">
        <v>0</v>
      </c>
      <c r="E785" s="317"/>
    </row>
    <row r="786" s="295" customFormat="1" ht="15" customHeight="1" spans="1:5">
      <c r="A786" s="313">
        <v>2110107</v>
      </c>
      <c r="B786" s="313" t="s">
        <v>796</v>
      </c>
      <c r="C786" s="315"/>
      <c r="D786" s="318">
        <v>0</v>
      </c>
      <c r="E786" s="317"/>
    </row>
    <row r="787" s="295" customFormat="1" ht="15" customHeight="1" spans="1:5">
      <c r="A787" s="313">
        <v>2110108</v>
      </c>
      <c r="B787" s="313" t="s">
        <v>797</v>
      </c>
      <c r="C787" s="315"/>
      <c r="D787" s="318">
        <v>0</v>
      </c>
      <c r="E787" s="317"/>
    </row>
    <row r="788" s="295" customFormat="1" ht="15" customHeight="1" spans="1:5">
      <c r="A788" s="313">
        <v>2110199</v>
      </c>
      <c r="B788" s="313" t="s">
        <v>798</v>
      </c>
      <c r="C788" s="315"/>
      <c r="D788" s="318">
        <v>209</v>
      </c>
      <c r="E788" s="317"/>
    </row>
    <row r="789" s="295" customFormat="1" ht="15" customHeight="1" spans="1:5">
      <c r="A789" s="313">
        <v>21102</v>
      </c>
      <c r="B789" s="314" t="s">
        <v>799</v>
      </c>
      <c r="C789" s="315">
        <f>SUM(C790:C792)</f>
        <v>86</v>
      </c>
      <c r="D789" s="318">
        <v>30</v>
      </c>
      <c r="E789" s="317">
        <f>D789/C789*100</f>
        <v>34.8837209302326</v>
      </c>
    </row>
    <row r="790" s="295" customFormat="1" ht="15" customHeight="1" spans="1:5">
      <c r="A790" s="313">
        <v>2110203</v>
      </c>
      <c r="B790" s="313" t="s">
        <v>800</v>
      </c>
      <c r="C790" s="315"/>
      <c r="D790" s="318">
        <v>0</v>
      </c>
      <c r="E790" s="317"/>
    </row>
    <row r="791" s="295" customFormat="1" ht="15" customHeight="1" spans="1:5">
      <c r="A791" s="313">
        <v>2110204</v>
      </c>
      <c r="B791" s="313" t="s">
        <v>801</v>
      </c>
      <c r="C791" s="315"/>
      <c r="D791" s="318">
        <v>0</v>
      </c>
      <c r="E791" s="317"/>
    </row>
    <row r="792" s="295" customFormat="1" ht="15" customHeight="1" spans="1:5">
      <c r="A792" s="313">
        <v>2110299</v>
      </c>
      <c r="B792" s="313" t="s">
        <v>802</v>
      </c>
      <c r="C792" s="315">
        <v>86</v>
      </c>
      <c r="D792" s="318">
        <v>30</v>
      </c>
      <c r="E792" s="317">
        <f>D792/C792*100</f>
        <v>34.8837209302326</v>
      </c>
    </row>
    <row r="793" s="295" customFormat="1" ht="15" customHeight="1" spans="1:5">
      <c r="A793" s="313">
        <v>21103</v>
      </c>
      <c r="B793" s="314" t="s">
        <v>803</v>
      </c>
      <c r="C793" s="315">
        <f>SUM(C794:C801)</f>
        <v>381</v>
      </c>
      <c r="D793" s="318">
        <v>156</v>
      </c>
      <c r="E793" s="317">
        <f>D793/C793*100</f>
        <v>40.9448818897638</v>
      </c>
    </row>
    <row r="794" s="295" customFormat="1" ht="15" customHeight="1" spans="1:5">
      <c r="A794" s="313">
        <v>2110301</v>
      </c>
      <c r="B794" s="313" t="s">
        <v>804</v>
      </c>
      <c r="C794" s="315">
        <v>53</v>
      </c>
      <c r="D794" s="318">
        <v>0</v>
      </c>
      <c r="E794" s="317">
        <f>D794/C794*100</f>
        <v>0</v>
      </c>
    </row>
    <row r="795" s="295" customFormat="1" ht="15" customHeight="1" spans="1:5">
      <c r="A795" s="313">
        <v>2110302</v>
      </c>
      <c r="B795" s="313" t="s">
        <v>805</v>
      </c>
      <c r="C795" s="315">
        <v>177</v>
      </c>
      <c r="D795" s="318">
        <v>23</v>
      </c>
      <c r="E795" s="317">
        <f>D795/C795*100</f>
        <v>12.9943502824859</v>
      </c>
    </row>
    <row r="796" s="295" customFormat="1" ht="15" customHeight="1" spans="1:5">
      <c r="A796" s="313">
        <v>2110303</v>
      </c>
      <c r="B796" s="313" t="s">
        <v>806</v>
      </c>
      <c r="C796" s="315"/>
      <c r="D796" s="318">
        <v>0</v>
      </c>
      <c r="E796" s="317"/>
    </row>
    <row r="797" s="295" customFormat="1" ht="15" customHeight="1" spans="1:5">
      <c r="A797" s="313">
        <v>2110304</v>
      </c>
      <c r="B797" s="313" t="s">
        <v>807</v>
      </c>
      <c r="C797" s="315"/>
      <c r="D797" s="318">
        <v>0</v>
      </c>
      <c r="E797" s="317"/>
    </row>
    <row r="798" s="295" customFormat="1" ht="15" customHeight="1" spans="1:5">
      <c r="A798" s="326">
        <v>2110305</v>
      </c>
      <c r="B798" s="313" t="s">
        <v>808</v>
      </c>
      <c r="C798" s="315"/>
      <c r="D798" s="318">
        <v>0</v>
      </c>
      <c r="E798" s="317"/>
    </row>
    <row r="799" s="295" customFormat="1" ht="15" customHeight="1" spans="1:5">
      <c r="A799" s="326">
        <v>2110306</v>
      </c>
      <c r="B799" s="313" t="s">
        <v>809</v>
      </c>
      <c r="C799" s="315"/>
      <c r="D799" s="318">
        <v>0</v>
      </c>
      <c r="E799" s="317"/>
    </row>
    <row r="800" s="295" customFormat="1" ht="15" customHeight="1" spans="1:5">
      <c r="A800" s="326">
        <v>2110307</v>
      </c>
      <c r="B800" s="313" t="s">
        <v>810</v>
      </c>
      <c r="C800" s="315"/>
      <c r="D800" s="318">
        <v>0</v>
      </c>
      <c r="E800" s="317"/>
    </row>
    <row r="801" s="295" customFormat="1" ht="15" customHeight="1" spans="1:5">
      <c r="A801" s="313">
        <v>2110399</v>
      </c>
      <c r="B801" s="313" t="s">
        <v>811</v>
      </c>
      <c r="C801" s="315">
        <v>151</v>
      </c>
      <c r="D801" s="318">
        <v>133</v>
      </c>
      <c r="E801" s="317">
        <f>D801/C801*100</f>
        <v>88.0794701986755</v>
      </c>
    </row>
    <row r="802" s="295" customFormat="1" ht="15" customHeight="1" spans="1:5">
      <c r="A802" s="313">
        <v>21104</v>
      </c>
      <c r="B802" s="314" t="s">
        <v>812</v>
      </c>
      <c r="C802" s="315">
        <f>SUM(C803:C808)</f>
        <v>0</v>
      </c>
      <c r="D802" s="318">
        <v>0</v>
      </c>
      <c r="E802" s="317"/>
    </row>
    <row r="803" s="295" customFormat="1" ht="15" customHeight="1" spans="1:5">
      <c r="A803" s="313">
        <v>2110401</v>
      </c>
      <c r="B803" s="313" t="s">
        <v>813</v>
      </c>
      <c r="C803" s="315"/>
      <c r="D803" s="318">
        <v>0</v>
      </c>
      <c r="E803" s="317"/>
    </row>
    <row r="804" s="295" customFormat="1" ht="15" customHeight="1" spans="1:5">
      <c r="A804" s="313">
        <v>2110402</v>
      </c>
      <c r="B804" s="313" t="s">
        <v>814</v>
      </c>
      <c r="C804" s="315"/>
      <c r="D804" s="318">
        <v>0</v>
      </c>
      <c r="E804" s="317"/>
    </row>
    <row r="805" s="295" customFormat="1" ht="15" customHeight="1" spans="1:5">
      <c r="A805" s="313">
        <v>2110404</v>
      </c>
      <c r="B805" s="313" t="s">
        <v>815</v>
      </c>
      <c r="C805" s="315"/>
      <c r="D805" s="318">
        <v>0</v>
      </c>
      <c r="E805" s="317"/>
    </row>
    <row r="806" s="295" customFormat="1" ht="15" customHeight="1" spans="1:5">
      <c r="A806" s="313">
        <v>2110405</v>
      </c>
      <c r="B806" s="313" t="s">
        <v>816</v>
      </c>
      <c r="C806" s="315"/>
      <c r="D806" s="318">
        <v>0</v>
      </c>
      <c r="E806" s="317"/>
    </row>
    <row r="807" s="295" customFormat="1" ht="15" customHeight="1" spans="1:5">
      <c r="A807" s="313">
        <v>2110406</v>
      </c>
      <c r="B807" s="313" t="s">
        <v>817</v>
      </c>
      <c r="C807" s="315"/>
      <c r="D807" s="318">
        <v>0</v>
      </c>
      <c r="E807" s="317"/>
    </row>
    <row r="808" s="301" customFormat="1" ht="15" customHeight="1" spans="1:5">
      <c r="A808" s="313">
        <v>2110499</v>
      </c>
      <c r="B808" s="313" t="s">
        <v>818</v>
      </c>
      <c r="C808" s="315"/>
      <c r="D808" s="329">
        <v>0</v>
      </c>
      <c r="E808" s="317"/>
    </row>
    <row r="809" s="295" customFormat="1" ht="15" customHeight="1" spans="1:5">
      <c r="A809" s="313">
        <v>21105</v>
      </c>
      <c r="B809" s="314" t="s">
        <v>819</v>
      </c>
      <c r="C809" s="315">
        <f>SUM(C810:C815)</f>
        <v>0</v>
      </c>
      <c r="D809" s="318">
        <v>0</v>
      </c>
      <c r="E809" s="317"/>
    </row>
    <row r="810" s="295" customFormat="1" ht="15" customHeight="1" spans="1:5">
      <c r="A810" s="313">
        <v>2110501</v>
      </c>
      <c r="B810" s="313" t="s">
        <v>820</v>
      </c>
      <c r="C810" s="315"/>
      <c r="D810" s="318">
        <v>0</v>
      </c>
      <c r="E810" s="317"/>
    </row>
    <row r="811" s="295" customFormat="1" ht="15" customHeight="1" spans="1:5">
      <c r="A811" s="313">
        <v>2110502</v>
      </c>
      <c r="B811" s="313" t="s">
        <v>821</v>
      </c>
      <c r="C811" s="315"/>
      <c r="D811" s="318">
        <v>0</v>
      </c>
      <c r="E811" s="317"/>
    </row>
    <row r="812" s="295" customFormat="1" ht="15" customHeight="1" spans="1:5">
      <c r="A812" s="313">
        <v>2110503</v>
      </c>
      <c r="B812" s="313" t="s">
        <v>822</v>
      </c>
      <c r="C812" s="315"/>
      <c r="D812" s="318">
        <v>0</v>
      </c>
      <c r="E812" s="317"/>
    </row>
    <row r="813" s="295" customFormat="1" ht="15" customHeight="1" spans="1:5">
      <c r="A813" s="313">
        <v>2110506</v>
      </c>
      <c r="B813" s="313" t="s">
        <v>823</v>
      </c>
      <c r="C813" s="315"/>
      <c r="D813" s="318">
        <v>0</v>
      </c>
      <c r="E813" s="317"/>
    </row>
    <row r="814" s="295" customFormat="1" ht="15" customHeight="1" spans="1:5">
      <c r="A814" s="313">
        <v>2110507</v>
      </c>
      <c r="B814" s="313" t="s">
        <v>824</v>
      </c>
      <c r="C814" s="315"/>
      <c r="D814" s="318">
        <v>0</v>
      </c>
      <c r="E814" s="317"/>
    </row>
    <row r="815" s="295" customFormat="1" ht="15" customHeight="1" spans="1:5">
      <c r="A815" s="313">
        <v>2110599</v>
      </c>
      <c r="B815" s="313" t="s">
        <v>825</v>
      </c>
      <c r="C815" s="315"/>
      <c r="D815" s="318">
        <v>0</v>
      </c>
      <c r="E815" s="317"/>
    </row>
    <row r="816" s="295" customFormat="1" ht="15" customHeight="1" spans="1:5">
      <c r="A816" s="313">
        <v>21107</v>
      </c>
      <c r="B816" s="314" t="s">
        <v>826</v>
      </c>
      <c r="C816" s="315">
        <f>SUM(C817:C818)</f>
        <v>0</v>
      </c>
      <c r="D816" s="316">
        <v>0</v>
      </c>
      <c r="E816" s="317"/>
    </row>
    <row r="817" s="295" customFormat="1" ht="15" customHeight="1" spans="1:5">
      <c r="A817" s="313">
        <v>2110704</v>
      </c>
      <c r="B817" s="313" t="s">
        <v>827</v>
      </c>
      <c r="C817" s="315"/>
      <c r="D817" s="318">
        <v>0</v>
      </c>
      <c r="E817" s="317"/>
    </row>
    <row r="818" s="296" customFormat="1" ht="15" customHeight="1" spans="1:5">
      <c r="A818" s="313">
        <v>2110799</v>
      </c>
      <c r="B818" s="313" t="s">
        <v>828</v>
      </c>
      <c r="C818" s="315"/>
      <c r="D818" s="319">
        <v>0</v>
      </c>
      <c r="E818" s="317"/>
    </row>
    <row r="819" s="295" customFormat="1" ht="15" customHeight="1" spans="1:5">
      <c r="A819" s="313">
        <v>21108</v>
      </c>
      <c r="B819" s="314" t="s">
        <v>829</v>
      </c>
      <c r="C819" s="315">
        <f>SUM(C820:C821)</f>
        <v>0</v>
      </c>
      <c r="D819" s="318">
        <v>0</v>
      </c>
      <c r="E819" s="317"/>
    </row>
    <row r="820" s="295" customFormat="1" ht="15" customHeight="1" spans="1:5">
      <c r="A820" s="313">
        <v>2110804</v>
      </c>
      <c r="B820" s="313" t="s">
        <v>830</v>
      </c>
      <c r="C820" s="315"/>
      <c r="D820" s="318">
        <v>0</v>
      </c>
      <c r="E820" s="317"/>
    </row>
    <row r="821" s="295" customFormat="1" ht="15" customHeight="1" spans="1:5">
      <c r="A821" s="313">
        <v>2110899</v>
      </c>
      <c r="B821" s="313" t="s">
        <v>831</v>
      </c>
      <c r="C821" s="315"/>
      <c r="D821" s="318">
        <v>0</v>
      </c>
      <c r="E821" s="317"/>
    </row>
    <row r="822" s="296" customFormat="1" ht="15" customHeight="1" spans="1:5">
      <c r="A822" s="313">
        <v>21109</v>
      </c>
      <c r="B822" s="314" t="s">
        <v>832</v>
      </c>
      <c r="C822" s="315">
        <f>C823</f>
        <v>0</v>
      </c>
      <c r="D822" s="319">
        <v>0</v>
      </c>
      <c r="E822" s="317"/>
    </row>
    <row r="823" s="295" customFormat="1" ht="15" customHeight="1" spans="1:5">
      <c r="A823" s="313">
        <v>2110901</v>
      </c>
      <c r="B823" s="313" t="s">
        <v>833</v>
      </c>
      <c r="C823" s="315"/>
      <c r="D823" s="318">
        <v>0</v>
      </c>
      <c r="E823" s="317"/>
    </row>
    <row r="824" s="295" customFormat="1" ht="15" customHeight="1" spans="1:5">
      <c r="A824" s="313">
        <v>21110</v>
      </c>
      <c r="B824" s="314" t="s">
        <v>834</v>
      </c>
      <c r="C824" s="315">
        <f>C825</f>
        <v>0</v>
      </c>
      <c r="D824" s="318">
        <v>0</v>
      </c>
      <c r="E824" s="317"/>
    </row>
    <row r="825" s="295" customFormat="1" ht="15" customHeight="1" spans="1:5">
      <c r="A825" s="313">
        <v>2111001</v>
      </c>
      <c r="B825" s="313" t="s">
        <v>835</v>
      </c>
      <c r="C825" s="315"/>
      <c r="D825" s="318">
        <v>0</v>
      </c>
      <c r="E825" s="317"/>
    </row>
    <row r="826" s="295" customFormat="1" ht="15" customHeight="1" spans="1:5">
      <c r="A826" s="313">
        <v>21111</v>
      </c>
      <c r="B826" s="314" t="s">
        <v>836</v>
      </c>
      <c r="C826" s="315">
        <f>SUM(C827:C831)</f>
        <v>0</v>
      </c>
      <c r="D826" s="318">
        <v>0</v>
      </c>
      <c r="E826" s="317"/>
    </row>
    <row r="827" s="294" customFormat="1" ht="19.5" customHeight="1" spans="1:5">
      <c r="A827" s="313">
        <v>2111101</v>
      </c>
      <c r="B827" s="313" t="s">
        <v>837</v>
      </c>
      <c r="C827" s="315"/>
      <c r="D827" s="320">
        <v>0</v>
      </c>
      <c r="E827" s="317"/>
    </row>
    <row r="828" s="295" customFormat="1" ht="15" customHeight="1" spans="1:5">
      <c r="A828" s="313">
        <v>2111102</v>
      </c>
      <c r="B828" s="313" t="s">
        <v>838</v>
      </c>
      <c r="C828" s="315"/>
      <c r="D828" s="318">
        <v>0</v>
      </c>
      <c r="E828" s="317"/>
    </row>
    <row r="829" s="295" customFormat="1" ht="15" customHeight="1" spans="1:5">
      <c r="A829" s="313">
        <v>2111103</v>
      </c>
      <c r="B829" s="313" t="s">
        <v>839</v>
      </c>
      <c r="C829" s="315"/>
      <c r="D829" s="318">
        <v>0</v>
      </c>
      <c r="E829" s="317"/>
    </row>
    <row r="830" s="295" customFormat="1" ht="15" customHeight="1" spans="1:5">
      <c r="A830" s="313">
        <v>2111104</v>
      </c>
      <c r="B830" s="313" t="s">
        <v>840</v>
      </c>
      <c r="C830" s="315"/>
      <c r="D830" s="318">
        <v>0</v>
      </c>
      <c r="E830" s="317"/>
    </row>
    <row r="831" s="296" customFormat="1" ht="15" customHeight="1" spans="1:5">
      <c r="A831" s="313">
        <v>2111199</v>
      </c>
      <c r="B831" s="313" t="s">
        <v>841</v>
      </c>
      <c r="C831" s="315"/>
      <c r="D831" s="319">
        <v>0</v>
      </c>
      <c r="E831" s="317"/>
    </row>
    <row r="832" s="295" customFormat="1" ht="15" customHeight="1" spans="1:5">
      <c r="A832" s="313">
        <v>21112</v>
      </c>
      <c r="B832" s="314" t="s">
        <v>842</v>
      </c>
      <c r="C832" s="315">
        <f>SUM(C833:C834)</f>
        <v>0</v>
      </c>
      <c r="D832" s="318">
        <v>0</v>
      </c>
      <c r="E832" s="317"/>
    </row>
    <row r="833" s="295" customFormat="1" ht="15" customHeight="1" spans="1:5">
      <c r="A833" s="313">
        <v>2111201</v>
      </c>
      <c r="B833" s="313" t="s">
        <v>843</v>
      </c>
      <c r="C833" s="315"/>
      <c r="D833" s="318">
        <v>0</v>
      </c>
      <c r="E833" s="317"/>
    </row>
    <row r="834" s="295" customFormat="1" ht="15" customHeight="1" spans="1:5">
      <c r="A834" s="313">
        <v>2111299</v>
      </c>
      <c r="B834" s="313" t="s">
        <v>844</v>
      </c>
      <c r="C834" s="315"/>
      <c r="D834" s="318">
        <v>0</v>
      </c>
      <c r="E834" s="317"/>
    </row>
    <row r="835" s="295" customFormat="1" ht="15" customHeight="1" spans="1:5">
      <c r="A835" s="313">
        <v>21113</v>
      </c>
      <c r="B835" s="314" t="s">
        <v>845</v>
      </c>
      <c r="C835" s="315">
        <f>C836</f>
        <v>0</v>
      </c>
      <c r="D835" s="318">
        <v>0</v>
      </c>
      <c r="E835" s="317"/>
    </row>
    <row r="836" s="295" customFormat="1" ht="15" customHeight="1" spans="1:5">
      <c r="A836" s="313">
        <v>2111301</v>
      </c>
      <c r="B836" s="313" t="s">
        <v>846</v>
      </c>
      <c r="C836" s="315"/>
      <c r="D836" s="318">
        <v>0</v>
      </c>
      <c r="E836" s="317"/>
    </row>
    <row r="837" s="295" customFormat="1" ht="15" customHeight="1" spans="1:5">
      <c r="A837" s="313">
        <v>21114</v>
      </c>
      <c r="B837" s="314" t="s">
        <v>847</v>
      </c>
      <c r="C837" s="323">
        <f>SUM(C838:C847)</f>
        <v>0</v>
      </c>
      <c r="D837" s="318">
        <v>0</v>
      </c>
      <c r="E837" s="317"/>
    </row>
    <row r="838" s="295" customFormat="1" ht="15" customHeight="1" spans="1:5">
      <c r="A838" s="313">
        <v>2111401</v>
      </c>
      <c r="B838" s="324" t="s">
        <v>241</v>
      </c>
      <c r="C838" s="315"/>
      <c r="D838" s="318">
        <v>0</v>
      </c>
      <c r="E838" s="317"/>
    </row>
    <row r="839" s="295" customFormat="1" ht="15" customHeight="1" spans="1:5">
      <c r="A839" s="313">
        <v>2111402</v>
      </c>
      <c r="B839" s="313" t="s">
        <v>242</v>
      </c>
      <c r="C839" s="325"/>
      <c r="D839" s="316">
        <v>0</v>
      </c>
      <c r="E839" s="317"/>
    </row>
    <row r="840" s="295" customFormat="1" ht="15" customHeight="1" spans="1:5">
      <c r="A840" s="313">
        <v>2111403</v>
      </c>
      <c r="B840" s="313" t="s">
        <v>243</v>
      </c>
      <c r="C840" s="315"/>
      <c r="D840" s="318">
        <v>0</v>
      </c>
      <c r="E840" s="317"/>
    </row>
    <row r="841" s="295" customFormat="1" ht="15" customHeight="1" spans="1:5">
      <c r="A841" s="313">
        <v>2111406</v>
      </c>
      <c r="B841" s="313" t="s">
        <v>848</v>
      </c>
      <c r="C841" s="315"/>
      <c r="D841" s="316">
        <v>0</v>
      </c>
      <c r="E841" s="317"/>
    </row>
    <row r="842" s="295" customFormat="1" ht="15" customHeight="1" spans="1:5">
      <c r="A842" s="313">
        <v>2111407</v>
      </c>
      <c r="B842" s="313" t="s">
        <v>849</v>
      </c>
      <c r="C842" s="315"/>
      <c r="D842" s="316">
        <v>0</v>
      </c>
      <c r="E842" s="317"/>
    </row>
    <row r="843" s="295" customFormat="1" ht="15" customHeight="1" spans="1:5">
      <c r="A843" s="313">
        <v>2111408</v>
      </c>
      <c r="B843" s="313" t="s">
        <v>850</v>
      </c>
      <c r="C843" s="315"/>
      <c r="D843" s="318">
        <v>0</v>
      </c>
      <c r="E843" s="317"/>
    </row>
    <row r="844" s="295" customFormat="1" ht="15" customHeight="1" spans="1:5">
      <c r="A844" s="313">
        <v>2111411</v>
      </c>
      <c r="B844" s="313" t="s">
        <v>281</v>
      </c>
      <c r="C844" s="315"/>
      <c r="D844" s="318">
        <v>0</v>
      </c>
      <c r="E844" s="317"/>
    </row>
    <row r="845" s="295" customFormat="1" ht="15" customHeight="1" spans="1:5">
      <c r="A845" s="313">
        <v>2111413</v>
      </c>
      <c r="B845" s="313" t="s">
        <v>851</v>
      </c>
      <c r="C845" s="315"/>
      <c r="D845" s="318">
        <v>0</v>
      </c>
      <c r="E845" s="317"/>
    </row>
    <row r="846" s="295" customFormat="1" ht="15" customHeight="1" spans="1:5">
      <c r="A846" s="313">
        <v>2111450</v>
      </c>
      <c r="B846" s="313" t="s">
        <v>250</v>
      </c>
      <c r="C846" s="315"/>
      <c r="D846" s="318">
        <v>0</v>
      </c>
      <c r="E846" s="317"/>
    </row>
    <row r="847" s="295" customFormat="1" ht="15" customHeight="1" spans="1:5">
      <c r="A847" s="313">
        <v>2111499</v>
      </c>
      <c r="B847" s="313" t="s">
        <v>852</v>
      </c>
      <c r="C847" s="315"/>
      <c r="D847" s="318">
        <v>0</v>
      </c>
      <c r="E847" s="317"/>
    </row>
    <row r="848" s="295" customFormat="1" ht="15" customHeight="1" spans="1:5">
      <c r="A848" s="313">
        <v>21199</v>
      </c>
      <c r="B848" s="314" t="s">
        <v>853</v>
      </c>
      <c r="C848" s="315">
        <f>C849</f>
        <v>1181</v>
      </c>
      <c r="D848" s="318">
        <v>44</v>
      </c>
      <c r="E848" s="317">
        <f>D848/C848*100</f>
        <v>3.72565622353937</v>
      </c>
    </row>
    <row r="849" s="295" customFormat="1" ht="15" customHeight="1" spans="1:5">
      <c r="A849" s="313">
        <v>2119999</v>
      </c>
      <c r="B849" s="313" t="s">
        <v>854</v>
      </c>
      <c r="C849" s="315">
        <v>1181</v>
      </c>
      <c r="D849" s="318">
        <v>44</v>
      </c>
      <c r="E849" s="317">
        <f>D849/C849*100</f>
        <v>3.72565622353937</v>
      </c>
    </row>
    <row r="850" s="295" customFormat="1" ht="15" customHeight="1" spans="1:5">
      <c r="A850" s="313">
        <v>212</v>
      </c>
      <c r="B850" s="314" t="s">
        <v>855</v>
      </c>
      <c r="C850" s="315">
        <f>C851+C862+C864+C867+C869+C871</f>
        <v>24309</v>
      </c>
      <c r="D850" s="318">
        <v>17135</v>
      </c>
      <c r="E850" s="317">
        <f>D850/C850*100</f>
        <v>70.4882965156938</v>
      </c>
    </row>
    <row r="851" s="295" customFormat="1" ht="15" customHeight="1" spans="1:5">
      <c r="A851" s="313">
        <v>21201</v>
      </c>
      <c r="B851" s="314" t="s">
        <v>856</v>
      </c>
      <c r="C851" s="315">
        <f>SUM(C852:C861)</f>
        <v>16849</v>
      </c>
      <c r="D851" s="318">
        <v>14999</v>
      </c>
      <c r="E851" s="317">
        <f>D851/C851*100</f>
        <v>89.0201198884207</v>
      </c>
    </row>
    <row r="852" s="295" customFormat="1" ht="15" customHeight="1" spans="1:5">
      <c r="A852" s="313">
        <v>2120101</v>
      </c>
      <c r="B852" s="313" t="s">
        <v>241</v>
      </c>
      <c r="C852" s="315"/>
      <c r="D852" s="318">
        <v>0</v>
      </c>
      <c r="E852" s="317"/>
    </row>
    <row r="853" s="295" customFormat="1" ht="15" customHeight="1" spans="1:5">
      <c r="A853" s="313">
        <v>2120102</v>
      </c>
      <c r="B853" s="313" t="s">
        <v>242</v>
      </c>
      <c r="C853" s="315"/>
      <c r="D853" s="318">
        <v>0</v>
      </c>
      <c r="E853" s="317"/>
    </row>
    <row r="854" s="295" customFormat="1" ht="15" customHeight="1" spans="1:5">
      <c r="A854" s="313">
        <v>2120103</v>
      </c>
      <c r="B854" s="313" t="s">
        <v>243</v>
      </c>
      <c r="C854" s="315"/>
      <c r="D854" s="318">
        <v>0</v>
      </c>
      <c r="E854" s="317"/>
    </row>
    <row r="855" s="295" customFormat="1" ht="15" customHeight="1" spans="1:5">
      <c r="A855" s="313">
        <v>2120104</v>
      </c>
      <c r="B855" s="313" t="s">
        <v>857</v>
      </c>
      <c r="C855" s="315"/>
      <c r="D855" s="316">
        <v>0</v>
      </c>
      <c r="E855" s="317"/>
    </row>
    <row r="856" s="295" customFormat="1" ht="15" customHeight="1" spans="1:5">
      <c r="A856" s="313">
        <v>2120105</v>
      </c>
      <c r="B856" s="313" t="s">
        <v>858</v>
      </c>
      <c r="C856" s="315"/>
      <c r="D856" s="318">
        <v>0</v>
      </c>
      <c r="E856" s="317"/>
    </row>
    <row r="857" s="295" customFormat="1" ht="15" customHeight="1" spans="1:5">
      <c r="A857" s="313">
        <v>2120106</v>
      </c>
      <c r="B857" s="313" t="s">
        <v>859</v>
      </c>
      <c r="C857" s="315">
        <v>11</v>
      </c>
      <c r="D857" s="318">
        <v>2</v>
      </c>
      <c r="E857" s="317">
        <f>D857/C857*100</f>
        <v>18.1818181818182</v>
      </c>
    </row>
    <row r="858" s="295" customFormat="1" ht="15" customHeight="1" spans="1:5">
      <c r="A858" s="313">
        <v>2120107</v>
      </c>
      <c r="B858" s="313" t="s">
        <v>860</v>
      </c>
      <c r="C858" s="315"/>
      <c r="D858" s="316">
        <v>0</v>
      </c>
      <c r="E858" s="317"/>
    </row>
    <row r="859" s="295" customFormat="1" ht="15" customHeight="1" spans="1:5">
      <c r="A859" s="313">
        <v>2120109</v>
      </c>
      <c r="B859" s="313" t="s">
        <v>861</v>
      </c>
      <c r="C859" s="315"/>
      <c r="D859" s="318">
        <v>0</v>
      </c>
      <c r="E859" s="317"/>
    </row>
    <row r="860" s="295" customFormat="1" ht="15" customHeight="1" spans="1:5">
      <c r="A860" s="313">
        <v>2120110</v>
      </c>
      <c r="B860" s="313" t="s">
        <v>862</v>
      </c>
      <c r="C860" s="315"/>
      <c r="D860" s="318">
        <v>0</v>
      </c>
      <c r="E860" s="317"/>
    </row>
    <row r="861" s="295" customFormat="1" ht="15" customHeight="1" spans="1:5">
      <c r="A861" s="313">
        <v>2120199</v>
      </c>
      <c r="B861" s="313" t="s">
        <v>863</v>
      </c>
      <c r="C861" s="315">
        <v>16838</v>
      </c>
      <c r="D861" s="318">
        <v>14997</v>
      </c>
      <c r="E861" s="317">
        <f>D861/C861*100</f>
        <v>89.0663974343746</v>
      </c>
    </row>
    <row r="862" s="295" customFormat="1" ht="15" customHeight="1" spans="1:5">
      <c r="A862" s="313">
        <v>21202</v>
      </c>
      <c r="B862" s="314" t="s">
        <v>864</v>
      </c>
      <c r="C862" s="315">
        <f>C863</f>
        <v>63</v>
      </c>
      <c r="D862" s="316">
        <v>132</v>
      </c>
      <c r="E862" s="317">
        <f>D862/C862*100</f>
        <v>209.52380952381</v>
      </c>
    </row>
    <row r="863" s="295" customFormat="1" ht="15" customHeight="1" spans="1:5">
      <c r="A863" s="313">
        <v>2120201</v>
      </c>
      <c r="B863" s="313" t="s">
        <v>865</v>
      </c>
      <c r="C863" s="315">
        <v>63</v>
      </c>
      <c r="D863" s="318">
        <v>132</v>
      </c>
      <c r="E863" s="317">
        <f>D863/C863*100</f>
        <v>209.52380952381</v>
      </c>
    </row>
    <row r="864" s="295" customFormat="1" ht="15" customHeight="1" spans="1:5">
      <c r="A864" s="313">
        <v>21203</v>
      </c>
      <c r="B864" s="314" t="s">
        <v>866</v>
      </c>
      <c r="C864" s="315">
        <f>SUM(C865:C866)</f>
        <v>5504</v>
      </c>
      <c r="D864" s="316">
        <v>394</v>
      </c>
      <c r="E864" s="317">
        <f>D864/C864*100</f>
        <v>7.15843023255814</v>
      </c>
    </row>
    <row r="865" s="295" customFormat="1" ht="15" customHeight="1" spans="1:6">
      <c r="A865" s="313">
        <v>2120303</v>
      </c>
      <c r="B865" s="313" t="s">
        <v>867</v>
      </c>
      <c r="C865" s="315"/>
      <c r="D865" s="316">
        <v>0</v>
      </c>
      <c r="E865" s="317"/>
    </row>
    <row r="866" s="295" customFormat="1" ht="15" customHeight="1" spans="1:6">
      <c r="A866" s="313">
        <v>2120399</v>
      </c>
      <c r="B866" s="313" t="s">
        <v>868</v>
      </c>
      <c r="C866" s="315">
        <v>5504</v>
      </c>
      <c r="D866" s="318">
        <v>394</v>
      </c>
      <c r="E866" s="317">
        <f>D866/C866*100</f>
        <v>7.15843023255814</v>
      </c>
    </row>
    <row r="867" s="295" customFormat="1" ht="15" customHeight="1" spans="1:6">
      <c r="A867" s="313">
        <v>21205</v>
      </c>
      <c r="B867" s="314" t="s">
        <v>869</v>
      </c>
      <c r="C867" s="315">
        <f t="shared" ref="C867:C871" si="0">C868</f>
        <v>1180</v>
      </c>
      <c r="D867" s="318">
        <v>1288</v>
      </c>
      <c r="E867" s="317">
        <f>D867/C867*100</f>
        <v>109.152542372881</v>
      </c>
    </row>
    <row r="868" s="295" customFormat="1" ht="15" customHeight="1" spans="1:6">
      <c r="A868" s="313">
        <v>2120501</v>
      </c>
      <c r="B868" s="313" t="s">
        <v>870</v>
      </c>
      <c r="C868" s="315">
        <v>1180</v>
      </c>
      <c r="D868" s="318">
        <v>1288</v>
      </c>
      <c r="E868" s="317">
        <f>D868/C868*100</f>
        <v>109.152542372881</v>
      </c>
    </row>
    <row r="869" s="295" customFormat="1" ht="15" customHeight="1" spans="1:6">
      <c r="A869" s="313">
        <v>21206</v>
      </c>
      <c r="B869" s="314" t="s">
        <v>871</v>
      </c>
      <c r="C869" s="315">
        <f t="shared" si="0"/>
        <v>0</v>
      </c>
      <c r="D869" s="318">
        <v>0</v>
      </c>
      <c r="E869" s="317"/>
    </row>
    <row r="870" s="295" customFormat="1" ht="15" customHeight="1" spans="1:6">
      <c r="A870" s="313">
        <v>2120601</v>
      </c>
      <c r="B870" s="313" t="s">
        <v>872</v>
      </c>
      <c r="C870" s="315"/>
      <c r="D870" s="318">
        <v>0</v>
      </c>
      <c r="E870" s="317"/>
    </row>
    <row r="871" s="295" customFormat="1" ht="15" customHeight="1" spans="1:6">
      <c r="A871" s="313">
        <v>21299</v>
      </c>
      <c r="B871" s="314" t="s">
        <v>873</v>
      </c>
      <c r="C871" s="315">
        <f t="shared" si="0"/>
        <v>713</v>
      </c>
      <c r="D871" s="318">
        <v>322</v>
      </c>
      <c r="E871" s="317">
        <f>D871/C871*100</f>
        <v>45.1612903225806</v>
      </c>
    </row>
    <row r="872" s="295" customFormat="1" ht="15" customHeight="1" spans="1:6">
      <c r="A872" s="313">
        <v>2129999</v>
      </c>
      <c r="B872" s="313" t="s">
        <v>874</v>
      </c>
      <c r="C872" s="315">
        <v>713</v>
      </c>
      <c r="D872" s="318">
        <v>322</v>
      </c>
      <c r="E872" s="317">
        <f>D872/C872*100</f>
        <v>45.1612903225806</v>
      </c>
      <c r="F872" s="295">
        <v>1</v>
      </c>
    </row>
    <row r="873" s="295" customFormat="1" ht="15" customHeight="1" spans="1:6">
      <c r="A873" s="313">
        <v>213</v>
      </c>
      <c r="B873" s="314" t="s">
        <v>875</v>
      </c>
      <c r="C873" s="315">
        <f>C874+C900+C923+C951+C958+C964+C970+C973</f>
        <v>8328</v>
      </c>
      <c r="D873" s="318">
        <v>3722</v>
      </c>
      <c r="E873" s="317">
        <f>D873/C873*100</f>
        <v>44.6926032660903</v>
      </c>
    </row>
    <row r="874" s="295" customFormat="1" ht="15" customHeight="1" spans="1:6">
      <c r="A874" s="313">
        <v>21301</v>
      </c>
      <c r="B874" s="314" t="s">
        <v>876</v>
      </c>
      <c r="C874" s="315">
        <f>SUM(C875:C899)</f>
        <v>43</v>
      </c>
      <c r="D874" s="318">
        <v>13</v>
      </c>
      <c r="E874" s="317">
        <f>D874/C874*100</f>
        <v>30.2325581395349</v>
      </c>
    </row>
    <row r="875" s="295" customFormat="1" ht="15" customHeight="1" spans="1:6">
      <c r="A875" s="326">
        <v>2130101</v>
      </c>
      <c r="B875" s="313" t="s">
        <v>241</v>
      </c>
      <c r="C875" s="315"/>
      <c r="D875" s="318">
        <v>0</v>
      </c>
      <c r="E875" s="317"/>
    </row>
    <row r="876" s="295" customFormat="1" ht="15" customHeight="1" spans="1:6">
      <c r="A876" s="326">
        <v>2130102</v>
      </c>
      <c r="B876" s="313" t="s">
        <v>242</v>
      </c>
      <c r="C876" s="315"/>
      <c r="D876" s="318">
        <v>0</v>
      </c>
      <c r="E876" s="317"/>
    </row>
    <row r="877" s="295" customFormat="1" ht="15" customHeight="1" spans="1:6">
      <c r="A877" s="326">
        <v>2130103</v>
      </c>
      <c r="B877" s="313" t="s">
        <v>243</v>
      </c>
      <c r="C877" s="315"/>
      <c r="D877" s="318">
        <v>0</v>
      </c>
      <c r="E877" s="317"/>
    </row>
    <row r="878" s="295" customFormat="1" ht="15" customHeight="1" spans="1:6">
      <c r="A878" s="326">
        <v>2130104</v>
      </c>
      <c r="B878" s="313" t="s">
        <v>250</v>
      </c>
      <c r="C878" s="315"/>
      <c r="D878" s="318">
        <v>0</v>
      </c>
      <c r="E878" s="317"/>
    </row>
    <row r="879" s="295" customFormat="1" ht="15" customHeight="1" spans="1:6">
      <c r="A879" s="313">
        <v>2130105</v>
      </c>
      <c r="B879" s="313" t="s">
        <v>877</v>
      </c>
      <c r="C879" s="315"/>
      <c r="D879" s="318">
        <v>0</v>
      </c>
      <c r="E879" s="317"/>
    </row>
    <row r="880" s="295" customFormat="1" ht="15" customHeight="1" spans="1:6">
      <c r="A880" s="313">
        <v>2130106</v>
      </c>
      <c r="B880" s="313" t="s">
        <v>878</v>
      </c>
      <c r="C880" s="315"/>
      <c r="D880" s="318">
        <v>0</v>
      </c>
      <c r="E880" s="317"/>
    </row>
    <row r="881" s="295" customFormat="1" ht="15" customHeight="1" spans="1:6">
      <c r="A881" s="313">
        <v>2130108</v>
      </c>
      <c r="B881" s="313" t="s">
        <v>879</v>
      </c>
      <c r="C881" s="315">
        <v>1</v>
      </c>
      <c r="D881" s="318">
        <v>0</v>
      </c>
      <c r="E881" s="317">
        <f>D881/C881*100</f>
        <v>0</v>
      </c>
    </row>
    <row r="882" s="295" customFormat="1" ht="15" customHeight="1" spans="1:6">
      <c r="A882" s="313">
        <v>2130109</v>
      </c>
      <c r="B882" s="313" t="s">
        <v>880</v>
      </c>
      <c r="C882" s="315"/>
      <c r="D882" s="318">
        <v>0</v>
      </c>
      <c r="E882" s="317"/>
    </row>
    <row r="883" s="295" customFormat="1" ht="15" customHeight="1" spans="1:6">
      <c r="A883" s="313">
        <v>2130110</v>
      </c>
      <c r="B883" s="313" t="s">
        <v>881</v>
      </c>
      <c r="C883" s="315"/>
      <c r="D883" s="318">
        <v>0</v>
      </c>
      <c r="E883" s="317"/>
    </row>
    <row r="884" s="295" customFormat="1" ht="15" customHeight="1" spans="1:6">
      <c r="A884" s="313">
        <v>2130111</v>
      </c>
      <c r="B884" s="313" t="s">
        <v>882</v>
      </c>
      <c r="C884" s="315"/>
      <c r="D884" s="318">
        <v>0</v>
      </c>
      <c r="E884" s="317"/>
    </row>
    <row r="885" s="295" customFormat="1" ht="15" customHeight="1" spans="1:6">
      <c r="A885" s="313">
        <v>2130112</v>
      </c>
      <c r="B885" s="313" t="s">
        <v>883</v>
      </c>
      <c r="C885" s="315"/>
      <c r="D885" s="318">
        <v>0</v>
      </c>
      <c r="E885" s="317"/>
    </row>
    <row r="886" s="295" customFormat="1" ht="15" customHeight="1" spans="1:6">
      <c r="A886" s="313">
        <v>2130114</v>
      </c>
      <c r="B886" s="313" t="s">
        <v>884</v>
      </c>
      <c r="C886" s="315"/>
      <c r="D886" s="318">
        <v>0</v>
      </c>
      <c r="E886" s="317"/>
    </row>
    <row r="887" s="295" customFormat="1" ht="15" customHeight="1" spans="1:6">
      <c r="A887" s="313">
        <v>2130119</v>
      </c>
      <c r="B887" s="313" t="s">
        <v>885</v>
      </c>
      <c r="C887" s="315">
        <v>3</v>
      </c>
      <c r="D887" s="318">
        <v>0</v>
      </c>
      <c r="E887" s="317">
        <f>D887/C887*100</f>
        <v>0</v>
      </c>
    </row>
    <row r="888" s="295" customFormat="1" ht="15" customHeight="1" spans="1:6">
      <c r="A888" s="313">
        <v>2130120</v>
      </c>
      <c r="B888" s="313" t="s">
        <v>886</v>
      </c>
      <c r="C888" s="315"/>
      <c r="D888" s="318">
        <v>0</v>
      </c>
      <c r="E888" s="317"/>
    </row>
    <row r="889" s="295" customFormat="1" ht="15" customHeight="1" spans="1:6">
      <c r="A889" s="313">
        <v>2130121</v>
      </c>
      <c r="B889" s="313" t="s">
        <v>887</v>
      </c>
      <c r="C889" s="315"/>
      <c r="D889" s="318">
        <v>0</v>
      </c>
      <c r="E889" s="317"/>
    </row>
    <row r="890" s="295" customFormat="1" ht="15" customHeight="1" spans="1:6">
      <c r="A890" s="313">
        <v>2130122</v>
      </c>
      <c r="B890" s="313" t="s">
        <v>888</v>
      </c>
      <c r="C890" s="315"/>
      <c r="D890" s="318">
        <v>0</v>
      </c>
      <c r="E890" s="317"/>
      <c r="F890" s="295">
        <v>3</v>
      </c>
    </row>
    <row r="891" s="295" customFormat="1" ht="15" customHeight="1" spans="1:6">
      <c r="A891" s="313">
        <v>2130124</v>
      </c>
      <c r="B891" s="313" t="s">
        <v>889</v>
      </c>
      <c r="C891" s="315"/>
      <c r="D891" s="316">
        <v>0</v>
      </c>
      <c r="E891" s="317"/>
    </row>
    <row r="892" s="295" customFormat="1" ht="15" customHeight="1" spans="1:6">
      <c r="A892" s="313">
        <v>2130125</v>
      </c>
      <c r="B892" s="313" t="s">
        <v>890</v>
      </c>
      <c r="C892" s="315"/>
      <c r="D892" s="318">
        <v>0</v>
      </c>
      <c r="E892" s="317"/>
    </row>
    <row r="893" s="296" customFormat="1" ht="15" customHeight="1" spans="1:6">
      <c r="A893" s="313">
        <v>2130126</v>
      </c>
      <c r="B893" s="313" t="s">
        <v>891</v>
      </c>
      <c r="C893" s="315"/>
      <c r="D893" s="319">
        <v>0</v>
      </c>
      <c r="E893" s="317"/>
    </row>
    <row r="894" s="295" customFormat="1" ht="15" customHeight="1" spans="1:6">
      <c r="A894" s="313">
        <v>2130135</v>
      </c>
      <c r="B894" s="313" t="s">
        <v>892</v>
      </c>
      <c r="C894" s="315"/>
      <c r="D894" s="318">
        <v>0</v>
      </c>
      <c r="E894" s="317"/>
    </row>
    <row r="895" s="295" customFormat="1" ht="15" customHeight="1" spans="1:6">
      <c r="A895" s="313">
        <v>2130142</v>
      </c>
      <c r="B895" s="313" t="s">
        <v>893</v>
      </c>
      <c r="C895" s="315">
        <v>33</v>
      </c>
      <c r="D895" s="318">
        <v>13</v>
      </c>
      <c r="E895" s="317">
        <f>D895/C895*100</f>
        <v>39.3939393939394</v>
      </c>
    </row>
    <row r="896" s="295" customFormat="1" ht="15" customHeight="1" spans="1:6">
      <c r="A896" s="313">
        <v>2130148</v>
      </c>
      <c r="B896" s="313" t="s">
        <v>894</v>
      </c>
      <c r="C896" s="315"/>
      <c r="D896" s="318">
        <v>0</v>
      </c>
      <c r="E896" s="317"/>
    </row>
    <row r="897" s="295" customFormat="1" ht="15" customHeight="1" spans="1:5">
      <c r="A897" s="313">
        <v>2130152</v>
      </c>
      <c r="B897" s="313" t="s">
        <v>895</v>
      </c>
      <c r="C897" s="315"/>
      <c r="D897" s="318">
        <v>0</v>
      </c>
      <c r="E897" s="317"/>
    </row>
    <row r="898" s="295" customFormat="1" ht="15" customHeight="1" spans="1:5">
      <c r="A898" s="313">
        <v>2130153</v>
      </c>
      <c r="B898" s="313" t="s">
        <v>896</v>
      </c>
      <c r="C898" s="315"/>
      <c r="D898" s="318">
        <v>0</v>
      </c>
      <c r="E898" s="317"/>
    </row>
    <row r="899" s="295" customFormat="1" ht="15" customHeight="1" spans="1:5">
      <c r="A899" s="313">
        <v>2130199</v>
      </c>
      <c r="B899" s="313" t="s">
        <v>897</v>
      </c>
      <c r="C899" s="315">
        <v>6</v>
      </c>
      <c r="D899" s="318">
        <v>0</v>
      </c>
      <c r="E899" s="317">
        <f>D899/C899*100</f>
        <v>0</v>
      </c>
    </row>
    <row r="900" s="295" customFormat="1" ht="15" customHeight="1" spans="1:5">
      <c r="A900" s="313">
        <v>21302</v>
      </c>
      <c r="B900" s="314" t="s">
        <v>898</v>
      </c>
      <c r="C900" s="315">
        <f>SUM(C901:C922)</f>
        <v>310</v>
      </c>
      <c r="D900" s="318">
        <v>191</v>
      </c>
      <c r="E900" s="317">
        <f>D900/C900*100</f>
        <v>61.6129032258064</v>
      </c>
    </row>
    <row r="901" s="295" customFormat="1" ht="15" customHeight="1" spans="1:5">
      <c r="A901" s="313">
        <v>2130201</v>
      </c>
      <c r="B901" s="313" t="s">
        <v>241</v>
      </c>
      <c r="C901" s="315"/>
      <c r="D901" s="318">
        <v>0</v>
      </c>
      <c r="E901" s="317"/>
    </row>
    <row r="902" s="295" customFormat="1" ht="15" customHeight="1" spans="1:5">
      <c r="A902" s="313">
        <v>2130202</v>
      </c>
      <c r="B902" s="313" t="s">
        <v>242</v>
      </c>
      <c r="C902" s="315"/>
      <c r="D902" s="318">
        <v>0</v>
      </c>
      <c r="E902" s="317"/>
    </row>
    <row r="903" s="295" customFormat="1" ht="15" customHeight="1" spans="1:5">
      <c r="A903" s="313">
        <v>2130203</v>
      </c>
      <c r="B903" s="313" t="s">
        <v>243</v>
      </c>
      <c r="C903" s="315"/>
      <c r="D903" s="318">
        <v>0</v>
      </c>
      <c r="E903" s="317"/>
    </row>
    <row r="904" s="295" customFormat="1" ht="15" customHeight="1" spans="1:5">
      <c r="A904" s="313">
        <v>2130204</v>
      </c>
      <c r="B904" s="313" t="s">
        <v>899</v>
      </c>
      <c r="C904" s="315"/>
      <c r="D904" s="318">
        <v>0</v>
      </c>
      <c r="E904" s="317"/>
    </row>
    <row r="905" s="295" customFormat="1" ht="15" customHeight="1" spans="1:5">
      <c r="A905" s="313">
        <v>2130205</v>
      </c>
      <c r="B905" s="313" t="s">
        <v>900</v>
      </c>
      <c r="C905" s="315">
        <v>83</v>
      </c>
      <c r="D905" s="318">
        <v>0</v>
      </c>
      <c r="E905" s="317">
        <f>D905/C905*100</f>
        <v>0</v>
      </c>
    </row>
    <row r="906" s="295" customFormat="1" ht="15" customHeight="1" spans="1:5">
      <c r="A906" s="313">
        <v>2130206</v>
      </c>
      <c r="B906" s="313" t="s">
        <v>901</v>
      </c>
      <c r="C906" s="315"/>
      <c r="D906" s="318">
        <v>0</v>
      </c>
      <c r="E906" s="317"/>
    </row>
    <row r="907" s="295" customFormat="1" ht="15" customHeight="1" spans="1:5">
      <c r="A907" s="313">
        <v>2130207</v>
      </c>
      <c r="B907" s="313" t="s">
        <v>902</v>
      </c>
      <c r="C907" s="315"/>
      <c r="D907" s="318">
        <v>0</v>
      </c>
      <c r="E907" s="317"/>
    </row>
    <row r="908" s="295" customFormat="1" ht="15" customHeight="1" spans="1:5">
      <c r="A908" s="313">
        <v>2130209</v>
      </c>
      <c r="B908" s="313" t="s">
        <v>903</v>
      </c>
      <c r="C908" s="315"/>
      <c r="D908" s="318">
        <v>0</v>
      </c>
      <c r="E908" s="317"/>
    </row>
    <row r="909" s="295" customFormat="1" ht="15" customHeight="1" spans="1:5">
      <c r="A909" s="313">
        <v>2130211</v>
      </c>
      <c r="B909" s="313" t="s">
        <v>904</v>
      </c>
      <c r="C909" s="315"/>
      <c r="D909" s="318">
        <v>0</v>
      </c>
      <c r="E909" s="317"/>
    </row>
    <row r="910" s="295" customFormat="1" ht="15" customHeight="1" spans="1:5">
      <c r="A910" s="313">
        <v>2130212</v>
      </c>
      <c r="B910" s="313" t="s">
        <v>905</v>
      </c>
      <c r="C910" s="315"/>
      <c r="D910" s="318">
        <v>0</v>
      </c>
      <c r="E910" s="317"/>
    </row>
    <row r="911" s="295" customFormat="1" ht="15" customHeight="1" spans="1:5">
      <c r="A911" s="313">
        <v>2130213</v>
      </c>
      <c r="B911" s="313" t="s">
        <v>906</v>
      </c>
      <c r="C911" s="315"/>
      <c r="D911" s="318">
        <v>0</v>
      </c>
      <c r="E911" s="317"/>
    </row>
    <row r="912" s="295" customFormat="1" ht="15" customHeight="1" spans="1:5">
      <c r="A912" s="313">
        <v>2130217</v>
      </c>
      <c r="B912" s="313" t="s">
        <v>907</v>
      </c>
      <c r="C912" s="315"/>
      <c r="D912" s="318">
        <v>0</v>
      </c>
      <c r="E912" s="317"/>
    </row>
    <row r="913" s="295" customFormat="1" ht="15" customHeight="1" spans="1:6">
      <c r="A913" s="313">
        <v>2130220</v>
      </c>
      <c r="B913" s="313" t="s">
        <v>908</v>
      </c>
      <c r="C913" s="315"/>
      <c r="D913" s="318">
        <v>0</v>
      </c>
      <c r="E913" s="317"/>
      <c r="F913" s="295">
        <v>120</v>
      </c>
    </row>
    <row r="914" s="295" customFormat="1" ht="15" customHeight="1" spans="1:6">
      <c r="A914" s="313">
        <v>2130221</v>
      </c>
      <c r="B914" s="313" t="s">
        <v>909</v>
      </c>
      <c r="C914" s="315"/>
      <c r="D914" s="316">
        <v>0</v>
      </c>
      <c r="E914" s="317"/>
    </row>
    <row r="915" s="295" customFormat="1" ht="15" customHeight="1" spans="1:6">
      <c r="A915" s="313">
        <v>2130223</v>
      </c>
      <c r="B915" s="313" t="s">
        <v>910</v>
      </c>
      <c r="C915" s="315"/>
      <c r="D915" s="318">
        <v>0</v>
      </c>
      <c r="E915" s="317"/>
    </row>
    <row r="916" s="295" customFormat="1" ht="15" customHeight="1" spans="1:6">
      <c r="A916" s="313">
        <v>2130226</v>
      </c>
      <c r="B916" s="313" t="s">
        <v>911</v>
      </c>
      <c r="C916" s="315"/>
      <c r="D916" s="318">
        <v>0</v>
      </c>
      <c r="E916" s="317"/>
    </row>
    <row r="917" s="296" customFormat="1" ht="15" customHeight="1" spans="1:6">
      <c r="A917" s="313">
        <v>2130227</v>
      </c>
      <c r="B917" s="313" t="s">
        <v>912</v>
      </c>
      <c r="C917" s="315"/>
      <c r="D917" s="319">
        <v>0</v>
      </c>
      <c r="E917" s="317"/>
    </row>
    <row r="918" s="295" customFormat="1" ht="15" customHeight="1" spans="1:6">
      <c r="A918" s="313">
        <v>2130234</v>
      </c>
      <c r="B918" s="313" t="s">
        <v>913</v>
      </c>
      <c r="C918" s="315">
        <v>138</v>
      </c>
      <c r="D918" s="318">
        <v>150</v>
      </c>
      <c r="E918" s="317">
        <f>D918/C918*100</f>
        <v>108.695652173913</v>
      </c>
    </row>
    <row r="919" s="295" customFormat="1" ht="15" customHeight="1" spans="1:6">
      <c r="A919" s="313">
        <v>2130236</v>
      </c>
      <c r="B919" s="313" t="s">
        <v>914</v>
      </c>
      <c r="C919" s="315"/>
      <c r="D919" s="318">
        <v>0</v>
      </c>
      <c r="E919" s="317"/>
    </row>
    <row r="920" s="295" customFormat="1" ht="15" customHeight="1" spans="1:6">
      <c r="A920" s="313">
        <v>2130237</v>
      </c>
      <c r="B920" s="313" t="s">
        <v>883</v>
      </c>
      <c r="C920" s="315"/>
      <c r="D920" s="318">
        <v>0</v>
      </c>
      <c r="E920" s="317"/>
    </row>
    <row r="921" s="295" customFormat="1" ht="15" customHeight="1" spans="1:6">
      <c r="A921" s="313">
        <v>2130238</v>
      </c>
      <c r="B921" s="313" t="s">
        <v>915</v>
      </c>
      <c r="C921" s="315"/>
      <c r="D921" s="318">
        <v>0</v>
      </c>
      <c r="E921" s="317"/>
    </row>
    <row r="922" s="295" customFormat="1" ht="15" customHeight="1" spans="1:6">
      <c r="A922" s="313">
        <v>2130299</v>
      </c>
      <c r="B922" s="313" t="s">
        <v>916</v>
      </c>
      <c r="C922" s="315">
        <v>89</v>
      </c>
      <c r="D922" s="318">
        <v>41</v>
      </c>
      <c r="E922" s="317">
        <f>D922/C922*100</f>
        <v>46.0674157303371</v>
      </c>
    </row>
    <row r="923" s="295" customFormat="1" ht="15" customHeight="1" spans="1:6">
      <c r="A923" s="313">
        <v>21303</v>
      </c>
      <c r="B923" s="314" t="s">
        <v>917</v>
      </c>
      <c r="C923" s="315">
        <f>SUM(C924:C950)</f>
        <v>138</v>
      </c>
      <c r="D923" s="318">
        <v>27</v>
      </c>
      <c r="E923" s="317">
        <f>D923/C923*100</f>
        <v>19.5652173913043</v>
      </c>
    </row>
    <row r="924" s="295" customFormat="1" ht="15" customHeight="1" spans="1:6">
      <c r="A924" s="313">
        <v>2130301</v>
      </c>
      <c r="B924" s="313" t="s">
        <v>241</v>
      </c>
      <c r="C924" s="315"/>
      <c r="D924" s="318">
        <v>0</v>
      </c>
      <c r="E924" s="317"/>
    </row>
    <row r="925" s="295" customFormat="1" ht="15" customHeight="1" spans="1:6">
      <c r="A925" s="313">
        <v>2130302</v>
      </c>
      <c r="B925" s="313" t="s">
        <v>242</v>
      </c>
      <c r="C925" s="315"/>
      <c r="D925" s="318">
        <v>0</v>
      </c>
      <c r="E925" s="317"/>
    </row>
    <row r="926" s="295" customFormat="1" ht="15" customHeight="1" spans="1:6">
      <c r="A926" s="313">
        <v>2130303</v>
      </c>
      <c r="B926" s="313" t="s">
        <v>243</v>
      </c>
      <c r="C926" s="315"/>
      <c r="D926" s="318">
        <v>0</v>
      </c>
      <c r="E926" s="317"/>
    </row>
    <row r="927" s="295" customFormat="1" ht="15" customHeight="1" spans="1:6">
      <c r="A927" s="313">
        <v>2130304</v>
      </c>
      <c r="B927" s="313" t="s">
        <v>918</v>
      </c>
      <c r="C927" s="315"/>
      <c r="D927" s="318">
        <v>0</v>
      </c>
      <c r="E927" s="317"/>
    </row>
    <row r="928" s="295" customFormat="1" ht="15" customHeight="1" spans="1:6">
      <c r="A928" s="313">
        <v>2130305</v>
      </c>
      <c r="B928" s="313" t="s">
        <v>919</v>
      </c>
      <c r="C928" s="315"/>
      <c r="D928" s="318">
        <v>0</v>
      </c>
      <c r="E928" s="317"/>
    </row>
    <row r="929" s="295" customFormat="1" ht="15" customHeight="1" spans="1:6">
      <c r="A929" s="313">
        <v>2130306</v>
      </c>
      <c r="B929" s="313" t="s">
        <v>920</v>
      </c>
      <c r="C929" s="315"/>
      <c r="D929" s="318">
        <v>0</v>
      </c>
      <c r="E929" s="317"/>
      <c r="F929" s="295">
        <v>54</v>
      </c>
    </row>
    <row r="930" s="295" customFormat="1" ht="15" customHeight="1" spans="1:6">
      <c r="A930" s="313">
        <v>2130307</v>
      </c>
      <c r="B930" s="313" t="s">
        <v>921</v>
      </c>
      <c r="C930" s="315"/>
      <c r="D930" s="318">
        <v>0</v>
      </c>
      <c r="E930" s="317"/>
    </row>
    <row r="931" s="295" customFormat="1" ht="15" customHeight="1" spans="1:6">
      <c r="A931" s="313">
        <v>2130308</v>
      </c>
      <c r="B931" s="313" t="s">
        <v>922</v>
      </c>
      <c r="C931" s="315"/>
      <c r="D931" s="318">
        <v>0</v>
      </c>
      <c r="E931" s="317"/>
    </row>
    <row r="932" s="295" customFormat="1" ht="15" customHeight="1" spans="1:6">
      <c r="A932" s="313">
        <v>2130309</v>
      </c>
      <c r="B932" s="313" t="s">
        <v>923</v>
      </c>
      <c r="C932" s="315"/>
      <c r="D932" s="318">
        <v>0</v>
      </c>
      <c r="E932" s="317"/>
    </row>
    <row r="933" s="295" customFormat="1" ht="15" customHeight="1" spans="1:6">
      <c r="A933" s="313">
        <v>2130310</v>
      </c>
      <c r="B933" s="313" t="s">
        <v>924</v>
      </c>
      <c r="C933" s="315"/>
      <c r="D933" s="318">
        <v>0</v>
      </c>
      <c r="E933" s="317"/>
    </row>
    <row r="934" s="295" customFormat="1" ht="15" customHeight="1" spans="1:6">
      <c r="A934" s="313">
        <v>2130311</v>
      </c>
      <c r="B934" s="313" t="s">
        <v>925</v>
      </c>
      <c r="C934" s="315"/>
      <c r="D934" s="318">
        <v>0</v>
      </c>
      <c r="E934" s="317"/>
    </row>
    <row r="935" s="295" customFormat="1" ht="15" customHeight="1" spans="1:6">
      <c r="A935" s="313">
        <v>2130312</v>
      </c>
      <c r="B935" s="313" t="s">
        <v>926</v>
      </c>
      <c r="C935" s="315"/>
      <c r="D935" s="318">
        <v>0</v>
      </c>
      <c r="E935" s="317"/>
    </row>
    <row r="936" s="295" customFormat="1" ht="15" customHeight="1" spans="1:6">
      <c r="A936" s="313">
        <v>2130313</v>
      </c>
      <c r="B936" s="313" t="s">
        <v>927</v>
      </c>
      <c r="C936" s="315"/>
      <c r="D936" s="318">
        <v>0</v>
      </c>
      <c r="E936" s="317"/>
    </row>
    <row r="937" s="295" customFormat="1" ht="15" customHeight="1" spans="1:6">
      <c r="A937" s="313">
        <v>2130314</v>
      </c>
      <c r="B937" s="313" t="s">
        <v>928</v>
      </c>
      <c r="C937" s="315"/>
      <c r="D937" s="318">
        <v>1</v>
      </c>
      <c r="E937" s="317"/>
    </row>
    <row r="938" s="294" customFormat="1" ht="15" customHeight="1" spans="1:6">
      <c r="A938" s="313">
        <v>2130315</v>
      </c>
      <c r="B938" s="313" t="s">
        <v>929</v>
      </c>
      <c r="C938" s="315">
        <v>54</v>
      </c>
      <c r="D938" s="320">
        <v>25</v>
      </c>
      <c r="E938" s="317">
        <f>D938/C938*100</f>
        <v>46.2962962962963</v>
      </c>
    </row>
    <row r="939" s="295" customFormat="1" ht="15" customHeight="1" spans="1:6">
      <c r="A939" s="313">
        <v>2130316</v>
      </c>
      <c r="B939" s="313" t="s">
        <v>930</v>
      </c>
      <c r="C939" s="315"/>
      <c r="D939" s="318">
        <v>0</v>
      </c>
      <c r="E939" s="317"/>
    </row>
    <row r="940" s="295" customFormat="1" ht="15" customHeight="1" spans="1:6">
      <c r="A940" s="313">
        <v>2130317</v>
      </c>
      <c r="B940" s="313" t="s">
        <v>931</v>
      </c>
      <c r="C940" s="315"/>
      <c r="D940" s="318">
        <v>0</v>
      </c>
      <c r="E940" s="317"/>
    </row>
    <row r="941" s="295" customFormat="1" ht="15" customHeight="1" spans="1:6">
      <c r="A941" s="313">
        <v>2130318</v>
      </c>
      <c r="B941" s="313" t="s">
        <v>932</v>
      </c>
      <c r="C941" s="315"/>
      <c r="D941" s="318">
        <v>0</v>
      </c>
      <c r="E941" s="317"/>
      <c r="F941" s="295">
        <v>7</v>
      </c>
    </row>
    <row r="942" s="295" customFormat="1" ht="15" customHeight="1" spans="1:6">
      <c r="A942" s="313">
        <v>2130319</v>
      </c>
      <c r="B942" s="313" t="s">
        <v>933</v>
      </c>
      <c r="C942" s="315"/>
      <c r="D942" s="316">
        <v>0</v>
      </c>
      <c r="E942" s="317"/>
    </row>
    <row r="943" s="295" customFormat="1" ht="15" customHeight="1" spans="1:6">
      <c r="A943" s="313">
        <v>2130321</v>
      </c>
      <c r="B943" s="313" t="s">
        <v>934</v>
      </c>
      <c r="C943" s="315"/>
      <c r="D943" s="318">
        <v>0</v>
      </c>
      <c r="E943" s="317"/>
    </row>
    <row r="944" s="295" customFormat="1" ht="15" customHeight="1" spans="1:6">
      <c r="A944" s="313">
        <v>2130322</v>
      </c>
      <c r="B944" s="313" t="s">
        <v>935</v>
      </c>
      <c r="C944" s="315"/>
      <c r="D944" s="318">
        <v>0</v>
      </c>
      <c r="E944" s="317"/>
    </row>
    <row r="945" s="295" customFormat="1" ht="15" customHeight="1" spans="1:5">
      <c r="A945" s="313">
        <v>2130333</v>
      </c>
      <c r="B945" s="313" t="s">
        <v>910</v>
      </c>
      <c r="C945" s="315"/>
      <c r="D945" s="318">
        <v>0</v>
      </c>
      <c r="E945" s="317"/>
    </row>
    <row r="946" s="295" customFormat="1" ht="15" customHeight="1" spans="1:5">
      <c r="A946" s="313">
        <v>2130334</v>
      </c>
      <c r="B946" s="313" t="s">
        <v>936</v>
      </c>
      <c r="C946" s="315"/>
      <c r="D946" s="318">
        <v>0</v>
      </c>
      <c r="E946" s="317"/>
    </row>
    <row r="947" s="295" customFormat="1" ht="15" customHeight="1" spans="1:5">
      <c r="A947" s="313">
        <v>2130335</v>
      </c>
      <c r="B947" s="313" t="s">
        <v>937</v>
      </c>
      <c r="C947" s="315"/>
      <c r="D947" s="318">
        <v>0</v>
      </c>
      <c r="E947" s="317"/>
    </row>
    <row r="948" s="295" customFormat="1" ht="15" customHeight="1" spans="1:5">
      <c r="A948" s="313">
        <v>2130336</v>
      </c>
      <c r="B948" s="313" t="s">
        <v>938</v>
      </c>
      <c r="C948" s="315"/>
      <c r="D948" s="318">
        <v>0</v>
      </c>
      <c r="E948" s="317"/>
    </row>
    <row r="949" s="295" customFormat="1" ht="15" customHeight="1" spans="1:5">
      <c r="A949" s="313">
        <v>2130337</v>
      </c>
      <c r="B949" s="313" t="s">
        <v>939</v>
      </c>
      <c r="C949" s="315"/>
      <c r="D949" s="318">
        <v>0</v>
      </c>
      <c r="E949" s="317"/>
    </row>
    <row r="950" s="295" customFormat="1" ht="15" customHeight="1" spans="1:5">
      <c r="A950" s="313">
        <v>2130399</v>
      </c>
      <c r="B950" s="313" t="s">
        <v>940</v>
      </c>
      <c r="C950" s="315">
        <v>84</v>
      </c>
      <c r="D950" s="318">
        <v>1</v>
      </c>
      <c r="E950" s="317">
        <f>D950/C950*100</f>
        <v>1.19047619047619</v>
      </c>
    </row>
    <row r="951" s="295" customFormat="1" ht="15" customHeight="1" spans="1:5">
      <c r="A951" s="313">
        <v>21305</v>
      </c>
      <c r="B951" s="314" t="s">
        <v>941</v>
      </c>
      <c r="C951" s="315">
        <f>SUM(C952:C957)</f>
        <v>0</v>
      </c>
      <c r="D951" s="318">
        <v>0</v>
      </c>
      <c r="E951" s="317"/>
    </row>
    <row r="952" s="295" customFormat="1" ht="15" customHeight="1" spans="1:5">
      <c r="A952" s="313">
        <v>2130504</v>
      </c>
      <c r="B952" s="313" t="s">
        <v>942</v>
      </c>
      <c r="C952" s="315"/>
      <c r="D952" s="318">
        <v>0</v>
      </c>
      <c r="E952" s="317"/>
    </row>
    <row r="953" s="295" customFormat="1" ht="15" customHeight="1" spans="1:5">
      <c r="A953" s="313">
        <v>2130505</v>
      </c>
      <c r="B953" s="313" t="s">
        <v>943</v>
      </c>
      <c r="C953" s="315"/>
      <c r="D953" s="316">
        <v>0</v>
      </c>
      <c r="E953" s="317"/>
    </row>
    <row r="954" s="295" customFormat="1" ht="15" customHeight="1" spans="1:5">
      <c r="A954" s="313">
        <v>2130506</v>
      </c>
      <c r="B954" s="313" t="s">
        <v>944</v>
      </c>
      <c r="C954" s="315"/>
      <c r="D954" s="318">
        <v>0</v>
      </c>
      <c r="E954" s="317"/>
    </row>
    <row r="955" s="295" customFormat="1" ht="15" customHeight="1" spans="1:5">
      <c r="A955" s="313">
        <v>2130507</v>
      </c>
      <c r="B955" s="313" t="s">
        <v>945</v>
      </c>
      <c r="C955" s="315"/>
      <c r="D955" s="318">
        <v>0</v>
      </c>
      <c r="E955" s="317"/>
    </row>
    <row r="956" s="295" customFormat="1" ht="15" customHeight="1" spans="1:5">
      <c r="A956" s="313">
        <v>2130508</v>
      </c>
      <c r="B956" s="313" t="s">
        <v>946</v>
      </c>
      <c r="C956" s="315"/>
      <c r="D956" s="318">
        <v>0</v>
      </c>
      <c r="E956" s="317"/>
    </row>
    <row r="957" s="295" customFormat="1" ht="15" customHeight="1" spans="1:5">
      <c r="A957" s="313">
        <v>2130599</v>
      </c>
      <c r="B957" s="313" t="s">
        <v>947</v>
      </c>
      <c r="C957" s="315"/>
      <c r="D957" s="318">
        <v>0</v>
      </c>
      <c r="E957" s="317"/>
    </row>
    <row r="958" s="295" customFormat="1" ht="15" customHeight="1" spans="1:5">
      <c r="A958" s="313">
        <v>21307</v>
      </c>
      <c r="B958" s="314" t="s">
        <v>948</v>
      </c>
      <c r="C958" s="315">
        <f>SUM(C959:C963)</f>
        <v>217</v>
      </c>
      <c r="D958" s="318">
        <v>210</v>
      </c>
      <c r="E958" s="317">
        <f>D958/C958*100</f>
        <v>96.7741935483871</v>
      </c>
    </row>
    <row r="959" s="295" customFormat="1" ht="15" customHeight="1" spans="1:5">
      <c r="A959" s="313">
        <v>2130701</v>
      </c>
      <c r="B959" s="313" t="s">
        <v>949</v>
      </c>
      <c r="C959" s="315">
        <v>87</v>
      </c>
      <c r="D959" s="318">
        <v>13</v>
      </c>
      <c r="E959" s="317">
        <f>D959/C959*100</f>
        <v>14.9425287356322</v>
      </c>
    </row>
    <row r="960" s="295" customFormat="1" ht="15" customHeight="1" spans="1:5">
      <c r="A960" s="313">
        <v>2130705</v>
      </c>
      <c r="B960" s="313" t="s">
        <v>950</v>
      </c>
      <c r="C960" s="315">
        <v>130</v>
      </c>
      <c r="D960" s="318">
        <v>197</v>
      </c>
      <c r="E960" s="317">
        <f>D960/C960*100</f>
        <v>151.538461538462</v>
      </c>
    </row>
    <row r="961" s="295" customFormat="1" ht="15" customHeight="1" spans="1:6">
      <c r="A961" s="313">
        <v>2130706</v>
      </c>
      <c r="B961" s="313" t="s">
        <v>951</v>
      </c>
      <c r="C961" s="315"/>
      <c r="D961" s="318">
        <v>0</v>
      </c>
      <c r="E961" s="317"/>
    </row>
    <row r="962" s="295" customFormat="1" ht="15" customHeight="1" spans="1:6">
      <c r="A962" s="313">
        <v>2130707</v>
      </c>
      <c r="B962" s="313" t="s">
        <v>952</v>
      </c>
      <c r="C962" s="315"/>
      <c r="D962" s="318">
        <v>0</v>
      </c>
      <c r="E962" s="317"/>
    </row>
    <row r="963" s="295" customFormat="1" ht="15" customHeight="1" spans="1:6">
      <c r="A963" s="313">
        <v>2130799</v>
      </c>
      <c r="B963" s="313" t="s">
        <v>953</v>
      </c>
      <c r="C963" s="315"/>
      <c r="D963" s="318">
        <v>0</v>
      </c>
      <c r="E963" s="317"/>
    </row>
    <row r="964" s="295" customFormat="1" ht="15" customHeight="1" spans="1:6">
      <c r="A964" s="313">
        <v>21308</v>
      </c>
      <c r="B964" s="314" t="s">
        <v>954</v>
      </c>
      <c r="C964" s="315">
        <f>SUM(C965:C969)</f>
        <v>0</v>
      </c>
      <c r="D964" s="318">
        <v>0</v>
      </c>
      <c r="E964" s="317"/>
    </row>
    <row r="965" s="295" customFormat="1" ht="15" customHeight="1" spans="1:6">
      <c r="A965" s="313">
        <v>2130801</v>
      </c>
      <c r="B965" s="313" t="s">
        <v>955</v>
      </c>
      <c r="C965" s="315"/>
      <c r="D965" s="318">
        <v>0</v>
      </c>
      <c r="E965" s="317"/>
    </row>
    <row r="966" s="295" customFormat="1" ht="15" customHeight="1" spans="1:6">
      <c r="A966" s="313">
        <v>2130803</v>
      </c>
      <c r="B966" s="313" t="s">
        <v>956</v>
      </c>
      <c r="C966" s="315"/>
      <c r="D966" s="318">
        <v>0</v>
      </c>
      <c r="E966" s="317"/>
    </row>
    <row r="967" s="295" customFormat="1" ht="15" customHeight="1" spans="1:6">
      <c r="A967" s="313">
        <v>2130804</v>
      </c>
      <c r="B967" s="313" t="s">
        <v>957</v>
      </c>
      <c r="C967" s="315"/>
      <c r="D967" s="318">
        <v>0</v>
      </c>
      <c r="E967" s="317"/>
    </row>
    <row r="968" s="295" customFormat="1" ht="15" customHeight="1" spans="1:6">
      <c r="A968" s="313">
        <v>2130805</v>
      </c>
      <c r="B968" s="313" t="s">
        <v>958</v>
      </c>
      <c r="C968" s="315"/>
      <c r="D968" s="318">
        <v>0</v>
      </c>
      <c r="E968" s="317"/>
    </row>
    <row r="969" s="295" customFormat="1" ht="15" customHeight="1" spans="1:6">
      <c r="A969" s="313">
        <v>2130899</v>
      </c>
      <c r="B969" s="313" t="s">
        <v>959</v>
      </c>
      <c r="C969" s="315"/>
      <c r="D969" s="316">
        <v>0</v>
      </c>
      <c r="E969" s="317"/>
    </row>
    <row r="970" s="295" customFormat="1" ht="15" customHeight="1" spans="1:6">
      <c r="A970" s="313">
        <v>21309</v>
      </c>
      <c r="B970" s="314" t="s">
        <v>960</v>
      </c>
      <c r="C970" s="315">
        <f>SUM(C971:C972)</f>
        <v>0</v>
      </c>
      <c r="D970" s="318">
        <v>0</v>
      </c>
      <c r="E970" s="317"/>
    </row>
    <row r="971" s="295" customFormat="1" ht="15" customHeight="1" spans="1:6">
      <c r="A971" s="313">
        <v>2130901</v>
      </c>
      <c r="B971" s="313" t="s">
        <v>961</v>
      </c>
      <c r="C971" s="315"/>
      <c r="D971" s="318">
        <v>0</v>
      </c>
      <c r="E971" s="317"/>
      <c r="F971" s="295">
        <v>12</v>
      </c>
    </row>
    <row r="972" s="295" customFormat="1" ht="15" customHeight="1" spans="1:6">
      <c r="A972" s="313">
        <v>2130999</v>
      </c>
      <c r="B972" s="313" t="s">
        <v>962</v>
      </c>
      <c r="C972" s="315"/>
      <c r="D972" s="316">
        <v>0</v>
      </c>
      <c r="E972" s="317"/>
    </row>
    <row r="973" s="295" customFormat="1" ht="15" customHeight="1" spans="1:6">
      <c r="A973" s="313">
        <v>21399</v>
      </c>
      <c r="B973" s="314" t="s">
        <v>963</v>
      </c>
      <c r="C973" s="315">
        <f>SUM(C974:C975)</f>
        <v>7620</v>
      </c>
      <c r="D973" s="316">
        <v>3281</v>
      </c>
      <c r="E973" s="317">
        <f>D973/C973*100</f>
        <v>43.0577427821522</v>
      </c>
    </row>
    <row r="974" s="295" customFormat="1" ht="15" customHeight="1" spans="1:6">
      <c r="A974" s="313">
        <v>2139901</v>
      </c>
      <c r="B974" s="313" t="s">
        <v>964</v>
      </c>
      <c r="C974" s="315"/>
      <c r="D974" s="318">
        <v>0</v>
      </c>
      <c r="E974" s="317"/>
    </row>
    <row r="975" s="295" customFormat="1" ht="15" customHeight="1" spans="1:6">
      <c r="A975" s="313">
        <v>2139999</v>
      </c>
      <c r="B975" s="313" t="s">
        <v>965</v>
      </c>
      <c r="C975" s="315">
        <v>7620</v>
      </c>
      <c r="D975" s="318">
        <v>3281</v>
      </c>
      <c r="E975" s="317">
        <f>D975/C975*100</f>
        <v>43.0577427821522</v>
      </c>
    </row>
    <row r="976" s="295" customFormat="1" ht="15" customHeight="1" spans="1:6">
      <c r="A976" s="313">
        <v>214</v>
      </c>
      <c r="B976" s="314" t="s">
        <v>966</v>
      </c>
      <c r="C976" s="315">
        <f>C977+C998+C1008+C1018+C1025</f>
        <v>1907</v>
      </c>
      <c r="D976" s="318">
        <v>368</v>
      </c>
      <c r="E976" s="317">
        <f>D976/C976*100</f>
        <v>19.2973256423702</v>
      </c>
    </row>
    <row r="977" s="295" customFormat="1" ht="15" customHeight="1" spans="1:5">
      <c r="A977" s="313">
        <v>21401</v>
      </c>
      <c r="B977" s="314" t="s">
        <v>967</v>
      </c>
      <c r="C977" s="315">
        <f>SUM(C978:C997)</f>
        <v>755</v>
      </c>
      <c r="D977" s="318">
        <v>328</v>
      </c>
      <c r="E977" s="317">
        <f>D977/C977*100</f>
        <v>43.4437086092715</v>
      </c>
    </row>
    <row r="978" s="295" customFormat="1" ht="15" customHeight="1" spans="1:5">
      <c r="A978" s="313">
        <v>2140101</v>
      </c>
      <c r="B978" s="313" t="s">
        <v>241</v>
      </c>
      <c r="C978" s="315"/>
      <c r="D978" s="318">
        <v>0</v>
      </c>
      <c r="E978" s="317"/>
    </row>
    <row r="979" s="295" customFormat="1" ht="15" customHeight="1" spans="1:5">
      <c r="A979" s="313">
        <v>2140102</v>
      </c>
      <c r="B979" s="313" t="s">
        <v>242</v>
      </c>
      <c r="C979" s="315"/>
      <c r="D979" s="318">
        <v>0</v>
      </c>
      <c r="E979" s="317"/>
    </row>
    <row r="980" s="295" customFormat="1" ht="15" customHeight="1" spans="1:5">
      <c r="A980" s="313">
        <v>2140103</v>
      </c>
      <c r="B980" s="313" t="s">
        <v>243</v>
      </c>
      <c r="C980" s="315"/>
      <c r="D980" s="318">
        <v>0</v>
      </c>
      <c r="E980" s="317"/>
    </row>
    <row r="981" s="295" customFormat="1" ht="15" customHeight="1" spans="1:5">
      <c r="A981" s="313">
        <v>2140104</v>
      </c>
      <c r="B981" s="313" t="s">
        <v>968</v>
      </c>
      <c r="C981" s="315"/>
      <c r="D981" s="318">
        <v>161</v>
      </c>
      <c r="E981" s="317"/>
    </row>
    <row r="982" s="295" customFormat="1" ht="15" customHeight="1" spans="1:5">
      <c r="A982" s="313">
        <v>2140106</v>
      </c>
      <c r="B982" s="313" t="s">
        <v>969</v>
      </c>
      <c r="C982" s="315">
        <v>45</v>
      </c>
      <c r="D982" s="318">
        <v>159</v>
      </c>
      <c r="E982" s="317">
        <f>D982/C982*100</f>
        <v>353.333333333333</v>
      </c>
    </row>
    <row r="983" s="295" customFormat="1" ht="15" customHeight="1" spans="1:5">
      <c r="A983" s="313">
        <v>2140109</v>
      </c>
      <c r="B983" s="313" t="s">
        <v>970</v>
      </c>
      <c r="C983" s="315"/>
      <c r="D983" s="318">
        <v>0</v>
      </c>
      <c r="E983" s="317"/>
    </row>
    <row r="984" s="295" customFormat="1" ht="15" customHeight="1" spans="1:5">
      <c r="A984" s="313">
        <v>2140110</v>
      </c>
      <c r="B984" s="313" t="s">
        <v>971</v>
      </c>
      <c r="C984" s="315">
        <v>10</v>
      </c>
      <c r="D984" s="318">
        <v>0</v>
      </c>
      <c r="E984" s="317">
        <f>D984/C984*100</f>
        <v>0</v>
      </c>
    </row>
    <row r="985" s="295" customFormat="1" ht="15" customHeight="1" spans="1:5">
      <c r="A985" s="313">
        <v>2140112</v>
      </c>
      <c r="B985" s="313" t="s">
        <v>972</v>
      </c>
      <c r="C985" s="315"/>
      <c r="D985" s="318">
        <v>0</v>
      </c>
      <c r="E985" s="317"/>
    </row>
    <row r="986" s="295" customFormat="1" ht="15" customHeight="1" spans="1:5">
      <c r="A986" s="313">
        <v>2140114</v>
      </c>
      <c r="B986" s="313" t="s">
        <v>973</v>
      </c>
      <c r="C986" s="315"/>
      <c r="D986" s="318">
        <v>0</v>
      </c>
      <c r="E986" s="317"/>
    </row>
    <row r="987" s="295" customFormat="1" ht="15" customHeight="1" spans="1:5">
      <c r="A987" s="313">
        <v>2140122</v>
      </c>
      <c r="B987" s="313" t="s">
        <v>974</v>
      </c>
      <c r="C987" s="315"/>
      <c r="D987" s="318">
        <v>0</v>
      </c>
      <c r="E987" s="317"/>
    </row>
    <row r="988" s="295" customFormat="1" ht="15" customHeight="1" spans="1:5">
      <c r="A988" s="313">
        <v>2140123</v>
      </c>
      <c r="B988" s="313" t="s">
        <v>975</v>
      </c>
      <c r="C988" s="315"/>
      <c r="D988" s="318">
        <v>0</v>
      </c>
      <c r="E988" s="317"/>
    </row>
    <row r="989" s="295" customFormat="1" ht="15" customHeight="1" spans="1:5">
      <c r="A989" s="313">
        <v>2140127</v>
      </c>
      <c r="B989" s="313" t="s">
        <v>976</v>
      </c>
      <c r="C989" s="315"/>
      <c r="D989" s="318">
        <v>0</v>
      </c>
      <c r="E989" s="317"/>
    </row>
    <row r="990" s="295" customFormat="1" ht="15" customHeight="1" spans="1:5">
      <c r="A990" s="313">
        <v>2140128</v>
      </c>
      <c r="B990" s="313" t="s">
        <v>977</v>
      </c>
      <c r="C990" s="315"/>
      <c r="D990" s="318">
        <v>0</v>
      </c>
      <c r="E990" s="317"/>
    </row>
    <row r="991" s="295" customFormat="1" ht="15" customHeight="1" spans="1:5">
      <c r="A991" s="313">
        <v>2140129</v>
      </c>
      <c r="B991" s="313" t="s">
        <v>978</v>
      </c>
      <c r="C991" s="315"/>
      <c r="D991" s="318">
        <v>0</v>
      </c>
      <c r="E991" s="317"/>
    </row>
    <row r="992" s="295" customFormat="1" ht="15" customHeight="1" spans="1:5">
      <c r="A992" s="313">
        <v>2140130</v>
      </c>
      <c r="B992" s="313" t="s">
        <v>979</v>
      </c>
      <c r="C992" s="315"/>
      <c r="D992" s="318">
        <v>0</v>
      </c>
      <c r="E992" s="317"/>
    </row>
    <row r="993" s="295" customFormat="1" ht="15" customHeight="1" spans="1:5">
      <c r="A993" s="313">
        <v>2140131</v>
      </c>
      <c r="B993" s="313" t="s">
        <v>980</v>
      </c>
      <c r="C993" s="315"/>
      <c r="D993" s="318">
        <v>0</v>
      </c>
      <c r="E993" s="317"/>
    </row>
    <row r="994" s="295" customFormat="1" ht="15" customHeight="1" spans="1:5">
      <c r="A994" s="313">
        <v>2140133</v>
      </c>
      <c r="B994" s="313" t="s">
        <v>981</v>
      </c>
      <c r="C994" s="315"/>
      <c r="D994" s="318">
        <v>0</v>
      </c>
      <c r="E994" s="317"/>
    </row>
    <row r="995" s="295" customFormat="1" ht="15" customHeight="1" spans="1:5">
      <c r="A995" s="313">
        <v>2140136</v>
      </c>
      <c r="B995" s="313" t="s">
        <v>982</v>
      </c>
      <c r="C995" s="315"/>
      <c r="D995" s="318">
        <v>0</v>
      </c>
      <c r="E995" s="317"/>
    </row>
    <row r="996" s="295" customFormat="1" ht="15" customHeight="1" spans="1:5">
      <c r="A996" s="313">
        <v>2140138</v>
      </c>
      <c r="B996" s="313" t="s">
        <v>983</v>
      </c>
      <c r="C996" s="315"/>
      <c r="D996" s="318">
        <v>0</v>
      </c>
      <c r="E996" s="317"/>
    </row>
    <row r="997" s="295" customFormat="1" ht="15" customHeight="1" spans="1:5">
      <c r="A997" s="313">
        <v>2140199</v>
      </c>
      <c r="B997" s="313" t="s">
        <v>984</v>
      </c>
      <c r="C997" s="315">
        <v>700</v>
      </c>
      <c r="D997" s="318">
        <v>8</v>
      </c>
      <c r="E997" s="317">
        <f>D997/C997*100</f>
        <v>1.14285714285714</v>
      </c>
    </row>
    <row r="998" s="295" customFormat="1" ht="15" customHeight="1" spans="1:5">
      <c r="A998" s="313">
        <v>21402</v>
      </c>
      <c r="B998" s="314" t="s">
        <v>985</v>
      </c>
      <c r="C998" s="315">
        <f>SUM(C999:C1007)</f>
        <v>0</v>
      </c>
      <c r="D998" s="318">
        <v>0</v>
      </c>
      <c r="E998" s="317"/>
    </row>
    <row r="999" s="295" customFormat="1" ht="15" customHeight="1" spans="1:5">
      <c r="A999" s="313">
        <v>2140201</v>
      </c>
      <c r="B999" s="313" t="s">
        <v>241</v>
      </c>
      <c r="C999" s="315"/>
      <c r="D999" s="318">
        <v>0</v>
      </c>
      <c r="E999" s="317"/>
    </row>
    <row r="1000" s="295" customFormat="1" ht="15" customHeight="1" spans="1:5">
      <c r="A1000" s="313">
        <v>2140202</v>
      </c>
      <c r="B1000" s="313" t="s">
        <v>242</v>
      </c>
      <c r="C1000" s="315"/>
      <c r="D1000" s="318">
        <v>0</v>
      </c>
      <c r="E1000" s="317"/>
    </row>
    <row r="1001" s="295" customFormat="1" ht="15" customHeight="1" spans="1:5">
      <c r="A1001" s="313">
        <v>2140203</v>
      </c>
      <c r="B1001" s="313" t="s">
        <v>243</v>
      </c>
      <c r="C1001" s="315"/>
      <c r="D1001" s="318">
        <v>0</v>
      </c>
      <c r="E1001" s="317"/>
    </row>
    <row r="1002" s="294" customFormat="1" ht="15" customHeight="1" spans="1:5">
      <c r="A1002" s="313">
        <v>2140204</v>
      </c>
      <c r="B1002" s="313" t="s">
        <v>986</v>
      </c>
      <c r="C1002" s="315"/>
      <c r="D1002" s="320">
        <v>0</v>
      </c>
      <c r="E1002" s="317"/>
    </row>
    <row r="1003" s="295" customFormat="1" ht="15" customHeight="1" spans="1:5">
      <c r="A1003" s="313">
        <v>2140205</v>
      </c>
      <c r="B1003" s="313" t="s">
        <v>987</v>
      </c>
      <c r="C1003" s="315"/>
      <c r="D1003" s="318">
        <v>0</v>
      </c>
      <c r="E1003" s="317"/>
    </row>
    <row r="1004" s="295" customFormat="1" ht="15" customHeight="1" spans="1:5">
      <c r="A1004" s="313">
        <v>2140206</v>
      </c>
      <c r="B1004" s="313" t="s">
        <v>988</v>
      </c>
      <c r="C1004" s="315"/>
      <c r="D1004" s="318">
        <v>0</v>
      </c>
      <c r="E1004" s="317"/>
    </row>
    <row r="1005" s="295" customFormat="1" ht="15" customHeight="1" spans="1:5">
      <c r="A1005" s="313">
        <v>2140207</v>
      </c>
      <c r="B1005" s="313" t="s">
        <v>989</v>
      </c>
      <c r="C1005" s="315"/>
      <c r="D1005" s="318">
        <v>0</v>
      </c>
      <c r="E1005" s="317"/>
    </row>
    <row r="1006" s="295" customFormat="1" ht="15" customHeight="1" spans="1:5">
      <c r="A1006" s="313">
        <v>2140208</v>
      </c>
      <c r="B1006" s="313" t="s">
        <v>990</v>
      </c>
      <c r="C1006" s="315"/>
      <c r="D1006" s="318">
        <v>0</v>
      </c>
      <c r="E1006" s="317"/>
    </row>
    <row r="1007" s="295" customFormat="1" ht="15" customHeight="1" spans="1:5">
      <c r="A1007" s="313">
        <v>2140299</v>
      </c>
      <c r="B1007" s="313" t="s">
        <v>991</v>
      </c>
      <c r="C1007" s="315"/>
      <c r="D1007" s="318">
        <v>0</v>
      </c>
      <c r="E1007" s="317"/>
    </row>
    <row r="1008" s="295" customFormat="1" ht="15" customHeight="1" spans="1:5">
      <c r="A1008" s="313">
        <v>21403</v>
      </c>
      <c r="B1008" s="314" t="s">
        <v>992</v>
      </c>
      <c r="C1008" s="315">
        <f>SUM(C1009:C1017)</f>
        <v>0</v>
      </c>
      <c r="D1008" s="318">
        <v>0</v>
      </c>
      <c r="E1008" s="317"/>
    </row>
    <row r="1009" s="295" customFormat="1" ht="15" customHeight="1" spans="1:5">
      <c r="A1009" s="313">
        <v>2140301</v>
      </c>
      <c r="B1009" s="313" t="s">
        <v>241</v>
      </c>
      <c r="C1009" s="315"/>
      <c r="D1009" s="318">
        <v>0</v>
      </c>
      <c r="E1009" s="317"/>
    </row>
    <row r="1010" s="295" customFormat="1" ht="15" customHeight="1" spans="1:5">
      <c r="A1010" s="313">
        <v>2140302</v>
      </c>
      <c r="B1010" s="313" t="s">
        <v>242</v>
      </c>
      <c r="C1010" s="315"/>
      <c r="D1010" s="318">
        <v>0</v>
      </c>
      <c r="E1010" s="317"/>
    </row>
    <row r="1011" s="295" customFormat="1" ht="15" customHeight="1" spans="1:5">
      <c r="A1011" s="313">
        <v>2140303</v>
      </c>
      <c r="B1011" s="313" t="s">
        <v>243</v>
      </c>
      <c r="C1011" s="315"/>
      <c r="D1011" s="318">
        <v>0</v>
      </c>
      <c r="E1011" s="317"/>
    </row>
    <row r="1012" s="295" customFormat="1" ht="15" customHeight="1" spans="1:5">
      <c r="A1012" s="313">
        <v>2140304</v>
      </c>
      <c r="B1012" s="313" t="s">
        <v>993</v>
      </c>
      <c r="C1012" s="315"/>
      <c r="D1012" s="318">
        <v>0</v>
      </c>
      <c r="E1012" s="317"/>
    </row>
    <row r="1013" s="295" customFormat="1" ht="15" customHeight="1" spans="1:5">
      <c r="A1013" s="313">
        <v>2140305</v>
      </c>
      <c r="B1013" s="313" t="s">
        <v>994</v>
      </c>
      <c r="C1013" s="315"/>
      <c r="D1013" s="318">
        <v>0</v>
      </c>
      <c r="E1013" s="317"/>
    </row>
    <row r="1014" s="295" customFormat="1" ht="15" customHeight="1" spans="1:5">
      <c r="A1014" s="313">
        <v>2140306</v>
      </c>
      <c r="B1014" s="313" t="s">
        <v>995</v>
      </c>
      <c r="C1014" s="315"/>
      <c r="D1014" s="318">
        <v>0</v>
      </c>
      <c r="E1014" s="317"/>
    </row>
    <row r="1015" s="295" customFormat="1" ht="15" customHeight="1" spans="1:5">
      <c r="A1015" s="313">
        <v>2140307</v>
      </c>
      <c r="B1015" s="313" t="s">
        <v>996</v>
      </c>
      <c r="C1015" s="315"/>
      <c r="D1015" s="318">
        <v>0</v>
      </c>
      <c r="E1015" s="317"/>
    </row>
    <row r="1016" s="295" customFormat="1" ht="15" customHeight="1" spans="1:5">
      <c r="A1016" s="313">
        <v>2140308</v>
      </c>
      <c r="B1016" s="313" t="s">
        <v>997</v>
      </c>
      <c r="C1016" s="315"/>
      <c r="D1016" s="318">
        <v>0</v>
      </c>
      <c r="E1016" s="317"/>
    </row>
    <row r="1017" s="295" customFormat="1" ht="15" customHeight="1" spans="1:5">
      <c r="A1017" s="313">
        <v>2140399</v>
      </c>
      <c r="B1017" s="313" t="s">
        <v>998</v>
      </c>
      <c r="C1017" s="315"/>
      <c r="D1017" s="318">
        <v>0</v>
      </c>
      <c r="E1017" s="317"/>
    </row>
    <row r="1018" s="295" customFormat="1" ht="15" customHeight="1" spans="1:5">
      <c r="A1018" s="313">
        <v>21405</v>
      </c>
      <c r="B1018" s="314" t="s">
        <v>999</v>
      </c>
      <c r="C1018" s="315">
        <f>SUM(C1019:C1024)</f>
        <v>0</v>
      </c>
      <c r="D1018" s="318">
        <v>0</v>
      </c>
      <c r="E1018" s="317"/>
    </row>
    <row r="1019" s="295" customFormat="1" ht="15" customHeight="1" spans="1:5">
      <c r="A1019" s="313">
        <v>2140501</v>
      </c>
      <c r="B1019" s="313" t="s">
        <v>241</v>
      </c>
      <c r="C1019" s="315"/>
      <c r="D1019" s="318">
        <v>0</v>
      </c>
      <c r="E1019" s="317"/>
    </row>
    <row r="1020" s="295" customFormat="1" ht="15" customHeight="1" spans="1:5">
      <c r="A1020" s="313">
        <v>2140502</v>
      </c>
      <c r="B1020" s="313" t="s">
        <v>242</v>
      </c>
      <c r="C1020" s="315"/>
      <c r="D1020" s="318">
        <v>0</v>
      </c>
      <c r="E1020" s="317"/>
    </row>
    <row r="1021" s="295" customFormat="1" ht="15" customHeight="1" spans="1:5">
      <c r="A1021" s="313">
        <v>2140503</v>
      </c>
      <c r="B1021" s="313" t="s">
        <v>243</v>
      </c>
      <c r="C1021" s="315"/>
      <c r="D1021" s="316">
        <v>0</v>
      </c>
      <c r="E1021" s="317"/>
    </row>
    <row r="1022" s="295" customFormat="1" ht="15" customHeight="1" spans="1:5">
      <c r="A1022" s="313">
        <v>2140504</v>
      </c>
      <c r="B1022" s="313" t="s">
        <v>990</v>
      </c>
      <c r="C1022" s="315"/>
      <c r="D1022" s="318">
        <v>0</v>
      </c>
      <c r="E1022" s="317"/>
    </row>
    <row r="1023" s="295" customFormat="1" ht="15" customHeight="1" spans="1:5">
      <c r="A1023" s="313">
        <v>2140505</v>
      </c>
      <c r="B1023" s="313" t="s">
        <v>1000</v>
      </c>
      <c r="C1023" s="315"/>
      <c r="D1023" s="318">
        <v>0</v>
      </c>
      <c r="E1023" s="317"/>
    </row>
    <row r="1024" s="296" customFormat="1" ht="15" customHeight="1" spans="1:5">
      <c r="A1024" s="313">
        <v>2140599</v>
      </c>
      <c r="B1024" s="313" t="s">
        <v>1001</v>
      </c>
      <c r="C1024" s="315"/>
      <c r="D1024" s="316">
        <v>0</v>
      </c>
      <c r="E1024" s="317"/>
    </row>
    <row r="1025" s="295" customFormat="1" ht="15" customHeight="1" spans="1:5">
      <c r="A1025" s="313">
        <v>21499</v>
      </c>
      <c r="B1025" s="314" t="s">
        <v>1002</v>
      </c>
      <c r="C1025" s="315">
        <f>SUM(C1026:C1027)</f>
        <v>1152</v>
      </c>
      <c r="D1025" s="318">
        <v>40</v>
      </c>
      <c r="E1025" s="317">
        <f>D1025/C1025*100</f>
        <v>3.47222222222222</v>
      </c>
    </row>
    <row r="1026" s="295" customFormat="1" ht="15" customHeight="1" spans="1:5">
      <c r="A1026" s="313">
        <v>2149901</v>
      </c>
      <c r="B1026" s="313" t="s">
        <v>1003</v>
      </c>
      <c r="C1026" s="315"/>
      <c r="D1026" s="318">
        <v>0</v>
      </c>
      <c r="E1026" s="317"/>
    </row>
    <row r="1027" s="295" customFormat="1" ht="15" customHeight="1" spans="1:5">
      <c r="A1027" s="313">
        <v>2149999</v>
      </c>
      <c r="B1027" s="313" t="s">
        <v>1004</v>
      </c>
      <c r="C1027" s="315">
        <v>1152</v>
      </c>
      <c r="D1027" s="318">
        <v>40</v>
      </c>
      <c r="E1027" s="317">
        <f>D1027/C1027*100</f>
        <v>3.47222222222222</v>
      </c>
    </row>
    <row r="1028" s="295" customFormat="1" ht="15" customHeight="1" spans="1:5">
      <c r="A1028" s="313">
        <v>215</v>
      </c>
      <c r="B1028" s="314" t="s">
        <v>1005</v>
      </c>
      <c r="C1028" s="315">
        <f>C1029+C1039+C1055+C1060+C1071+C1078+C1086</f>
        <v>13774</v>
      </c>
      <c r="D1028" s="318">
        <v>702</v>
      </c>
      <c r="E1028" s="317">
        <f>D1028/C1028*100</f>
        <v>5.09655873384638</v>
      </c>
    </row>
    <row r="1029" s="295" customFormat="1" ht="15" customHeight="1" spans="1:5">
      <c r="A1029" s="313">
        <v>21501</v>
      </c>
      <c r="B1029" s="314" t="s">
        <v>1006</v>
      </c>
      <c r="C1029" s="315">
        <f>SUM(C1030:C1038)</f>
        <v>0</v>
      </c>
      <c r="D1029" s="318">
        <v>0</v>
      </c>
      <c r="E1029" s="317"/>
    </row>
    <row r="1030" s="295" customFormat="1" ht="15" customHeight="1" spans="1:5">
      <c r="A1030" s="313">
        <v>2150101</v>
      </c>
      <c r="B1030" s="313" t="s">
        <v>241</v>
      </c>
      <c r="C1030" s="315"/>
      <c r="D1030" s="318">
        <v>0</v>
      </c>
      <c r="E1030" s="317"/>
    </row>
    <row r="1031" s="295" customFormat="1" ht="15" customHeight="1" spans="1:5">
      <c r="A1031" s="313">
        <v>2150102</v>
      </c>
      <c r="B1031" s="313" t="s">
        <v>242</v>
      </c>
      <c r="C1031" s="315"/>
      <c r="D1031" s="318">
        <v>0</v>
      </c>
      <c r="E1031" s="317"/>
    </row>
    <row r="1032" s="295" customFormat="1" ht="15" customHeight="1" spans="1:5">
      <c r="A1032" s="313">
        <v>2150103</v>
      </c>
      <c r="B1032" s="313" t="s">
        <v>243</v>
      </c>
      <c r="C1032" s="315"/>
      <c r="D1032" s="318">
        <v>0</v>
      </c>
      <c r="E1032" s="317"/>
    </row>
    <row r="1033" s="295" customFormat="1" ht="15" customHeight="1" spans="1:5">
      <c r="A1033" s="313">
        <v>2150104</v>
      </c>
      <c r="B1033" s="313" t="s">
        <v>1007</v>
      </c>
      <c r="C1033" s="315"/>
      <c r="D1033" s="318">
        <v>0</v>
      </c>
      <c r="E1033" s="317"/>
    </row>
    <row r="1034" s="295" customFormat="1" ht="15" customHeight="1" spans="1:5">
      <c r="A1034" s="313">
        <v>2150105</v>
      </c>
      <c r="B1034" s="313" t="s">
        <v>1008</v>
      </c>
      <c r="C1034" s="315"/>
      <c r="D1034" s="318">
        <v>0</v>
      </c>
      <c r="E1034" s="317"/>
    </row>
    <row r="1035" s="296" customFormat="1" ht="15" customHeight="1" spans="1:5">
      <c r="A1035" s="313">
        <v>2150106</v>
      </c>
      <c r="B1035" s="313" t="s">
        <v>1009</v>
      </c>
      <c r="C1035" s="315"/>
      <c r="D1035" s="316">
        <v>0</v>
      </c>
      <c r="E1035" s="317"/>
    </row>
    <row r="1036" s="295" customFormat="1" ht="15" customHeight="1" spans="1:5">
      <c r="A1036" s="313">
        <v>2150107</v>
      </c>
      <c r="B1036" s="313" t="s">
        <v>1010</v>
      </c>
      <c r="C1036" s="315"/>
      <c r="D1036" s="318">
        <v>0</v>
      </c>
      <c r="E1036" s="317"/>
    </row>
    <row r="1037" s="295" customFormat="1" ht="15" customHeight="1" spans="1:5">
      <c r="A1037" s="313">
        <v>2150108</v>
      </c>
      <c r="B1037" s="313" t="s">
        <v>1011</v>
      </c>
      <c r="C1037" s="315"/>
      <c r="D1037" s="318">
        <v>0</v>
      </c>
      <c r="E1037" s="317"/>
    </row>
    <row r="1038" s="295" customFormat="1" ht="15" customHeight="1" spans="1:5">
      <c r="A1038" s="313">
        <v>2150199</v>
      </c>
      <c r="B1038" s="313" t="s">
        <v>1012</v>
      </c>
      <c r="C1038" s="315"/>
      <c r="D1038" s="318">
        <v>0</v>
      </c>
      <c r="E1038" s="317"/>
    </row>
    <row r="1039" s="295" customFormat="1" ht="15" customHeight="1" spans="1:5">
      <c r="A1039" s="313">
        <v>21502</v>
      </c>
      <c r="B1039" s="314" t="s">
        <v>1013</v>
      </c>
      <c r="C1039" s="315">
        <f>SUM(C1040:C1054)</f>
        <v>6719</v>
      </c>
      <c r="D1039" s="318">
        <v>650</v>
      </c>
      <c r="E1039" s="317">
        <f>D1039/C1039*100</f>
        <v>9.67405863967852</v>
      </c>
    </row>
    <row r="1040" s="295" customFormat="1" ht="15" customHeight="1" spans="1:5">
      <c r="A1040" s="313">
        <v>2150201</v>
      </c>
      <c r="B1040" s="313" t="s">
        <v>241</v>
      </c>
      <c r="C1040" s="315"/>
      <c r="D1040" s="318">
        <v>0</v>
      </c>
      <c r="E1040" s="317"/>
    </row>
    <row r="1041" s="295" customFormat="1" ht="15" customHeight="1" spans="1:5">
      <c r="A1041" s="313">
        <v>2150202</v>
      </c>
      <c r="B1041" s="313" t="s">
        <v>242</v>
      </c>
      <c r="C1041" s="315"/>
      <c r="D1041" s="318">
        <v>0</v>
      </c>
      <c r="E1041" s="317"/>
    </row>
    <row r="1042" s="295" customFormat="1" ht="15" customHeight="1" spans="1:5">
      <c r="A1042" s="313">
        <v>2150203</v>
      </c>
      <c r="B1042" s="313" t="s">
        <v>243</v>
      </c>
      <c r="C1042" s="315"/>
      <c r="D1042" s="318">
        <v>0</v>
      </c>
      <c r="E1042" s="317"/>
    </row>
    <row r="1043" s="295" customFormat="1" ht="15" customHeight="1" spans="1:5">
      <c r="A1043" s="313">
        <v>2150204</v>
      </c>
      <c r="B1043" s="313" t="s">
        <v>1014</v>
      </c>
      <c r="C1043" s="315"/>
      <c r="D1043" s="318">
        <v>0</v>
      </c>
      <c r="E1043" s="317"/>
    </row>
    <row r="1044" s="295" customFormat="1" ht="15" customHeight="1" spans="1:5">
      <c r="A1044" s="313">
        <v>2150205</v>
      </c>
      <c r="B1044" s="313" t="s">
        <v>1015</v>
      </c>
      <c r="C1044" s="315"/>
      <c r="D1044" s="318">
        <v>0</v>
      </c>
      <c r="E1044" s="317"/>
    </row>
    <row r="1045" s="295" customFormat="1" ht="15" customHeight="1" spans="1:5">
      <c r="A1045" s="313">
        <v>2150206</v>
      </c>
      <c r="B1045" s="313" t="s">
        <v>1016</v>
      </c>
      <c r="C1045" s="315"/>
      <c r="D1045" s="318">
        <v>0</v>
      </c>
      <c r="E1045" s="317"/>
    </row>
    <row r="1046" s="295" customFormat="1" ht="15" customHeight="1" spans="1:5">
      <c r="A1046" s="313">
        <v>2150207</v>
      </c>
      <c r="B1046" s="313" t="s">
        <v>1017</v>
      </c>
      <c r="C1046" s="315"/>
      <c r="D1046" s="318">
        <v>0</v>
      </c>
      <c r="E1046" s="317"/>
    </row>
    <row r="1047" s="295" customFormat="1" ht="15" customHeight="1" spans="1:5">
      <c r="A1047" s="313">
        <v>2150208</v>
      </c>
      <c r="B1047" s="313" t="s">
        <v>1018</v>
      </c>
      <c r="C1047" s="315"/>
      <c r="D1047" s="318">
        <v>0</v>
      </c>
      <c r="E1047" s="317"/>
    </row>
    <row r="1048" s="295" customFormat="1" ht="15" customHeight="1" spans="1:5">
      <c r="A1048" s="313">
        <v>2150209</v>
      </c>
      <c r="B1048" s="313" t="s">
        <v>1019</v>
      </c>
      <c r="C1048" s="315"/>
      <c r="D1048" s="318">
        <v>0</v>
      </c>
      <c r="E1048" s="317"/>
    </row>
    <row r="1049" s="295" customFormat="1" ht="15" customHeight="1" spans="1:5">
      <c r="A1049" s="313">
        <v>2150210</v>
      </c>
      <c r="B1049" s="313" t="s">
        <v>1020</v>
      </c>
      <c r="C1049" s="315"/>
      <c r="D1049" s="318">
        <v>0</v>
      </c>
      <c r="E1049" s="317"/>
    </row>
    <row r="1050" s="295" customFormat="1" ht="15" customHeight="1" spans="1:5">
      <c r="A1050" s="313">
        <v>2150212</v>
      </c>
      <c r="B1050" s="313" t="s">
        <v>1021</v>
      </c>
      <c r="C1050" s="315"/>
      <c r="D1050" s="318">
        <v>0</v>
      </c>
      <c r="E1050" s="317"/>
    </row>
    <row r="1051" s="295" customFormat="1" ht="15" customHeight="1" spans="1:5">
      <c r="A1051" s="313">
        <v>2150213</v>
      </c>
      <c r="B1051" s="313" t="s">
        <v>1022</v>
      </c>
      <c r="C1051" s="315"/>
      <c r="D1051" s="316">
        <v>0</v>
      </c>
      <c r="E1051" s="317"/>
    </row>
    <row r="1052" s="295" customFormat="1" ht="15" customHeight="1" spans="1:5">
      <c r="A1052" s="313">
        <v>2150214</v>
      </c>
      <c r="B1052" s="313" t="s">
        <v>1023</v>
      </c>
      <c r="C1052" s="315"/>
      <c r="D1052" s="318">
        <v>0</v>
      </c>
      <c r="E1052" s="317"/>
    </row>
    <row r="1053" s="295" customFormat="1" ht="15" customHeight="1" spans="1:5">
      <c r="A1053" s="313">
        <v>2150215</v>
      </c>
      <c r="B1053" s="313" t="s">
        <v>1024</v>
      </c>
      <c r="C1053" s="315"/>
      <c r="D1053" s="318">
        <v>0</v>
      </c>
      <c r="E1053" s="317"/>
    </row>
    <row r="1054" s="295" customFormat="1" ht="15" customHeight="1" spans="1:5">
      <c r="A1054" s="313">
        <v>2150299</v>
      </c>
      <c r="B1054" s="313" t="s">
        <v>1025</v>
      </c>
      <c r="C1054" s="315">
        <f>6269+450</f>
        <v>6719</v>
      </c>
      <c r="D1054" s="318">
        <v>650</v>
      </c>
      <c r="E1054" s="317">
        <f>D1054/C1054*100</f>
        <v>9.67405863967852</v>
      </c>
    </row>
    <row r="1055" s="295" customFormat="1" ht="15" customHeight="1" spans="1:5">
      <c r="A1055" s="313">
        <v>21503</v>
      </c>
      <c r="B1055" s="314" t="s">
        <v>1026</v>
      </c>
      <c r="C1055" s="315">
        <f>SUM(C1056:C1059)</f>
        <v>0</v>
      </c>
      <c r="D1055" s="318">
        <v>0</v>
      </c>
      <c r="E1055" s="317"/>
    </row>
    <row r="1056" s="295" customFormat="1" ht="15" customHeight="1" spans="1:5">
      <c r="A1056" s="313">
        <v>2150301</v>
      </c>
      <c r="B1056" s="313" t="s">
        <v>241</v>
      </c>
      <c r="C1056" s="315"/>
      <c r="D1056" s="316">
        <v>0</v>
      </c>
      <c r="E1056" s="317"/>
    </row>
    <row r="1057" s="295" customFormat="1" ht="15" customHeight="1" spans="1:5">
      <c r="A1057" s="313">
        <v>2150302</v>
      </c>
      <c r="B1057" s="313" t="s">
        <v>242</v>
      </c>
      <c r="C1057" s="315"/>
      <c r="D1057" s="318">
        <v>0</v>
      </c>
      <c r="E1057" s="317"/>
    </row>
    <row r="1058" s="295" customFormat="1" ht="15" customHeight="1" spans="1:5">
      <c r="A1058" s="313">
        <v>2150303</v>
      </c>
      <c r="B1058" s="313" t="s">
        <v>243</v>
      </c>
      <c r="C1058" s="315"/>
      <c r="D1058" s="318">
        <v>0</v>
      </c>
      <c r="E1058" s="317"/>
    </row>
    <row r="1059" s="295" customFormat="1" ht="15" customHeight="1" spans="1:5">
      <c r="A1059" s="313">
        <v>2150399</v>
      </c>
      <c r="B1059" s="313" t="s">
        <v>1027</v>
      </c>
      <c r="C1059" s="315"/>
      <c r="D1059" s="318">
        <v>0</v>
      </c>
      <c r="E1059" s="317"/>
    </row>
    <row r="1060" s="295" customFormat="1" ht="15" customHeight="1" spans="1:5">
      <c r="A1060" s="313">
        <v>21505</v>
      </c>
      <c r="B1060" s="314" t="s">
        <v>1028</v>
      </c>
      <c r="C1060" s="315">
        <f>SUM(C1061:C1070)</f>
        <v>6922</v>
      </c>
      <c r="D1060" s="318">
        <v>5</v>
      </c>
      <c r="E1060" s="317">
        <f>D1060/C1060*100</f>
        <v>0.0722334585379948</v>
      </c>
    </row>
    <row r="1061" s="295" customFormat="1" ht="15" customHeight="1" spans="1:5">
      <c r="A1061" s="313">
        <v>2150501</v>
      </c>
      <c r="B1061" s="313" t="s">
        <v>241</v>
      </c>
      <c r="C1061" s="315"/>
      <c r="D1061" s="318">
        <v>0</v>
      </c>
      <c r="E1061" s="317"/>
    </row>
    <row r="1062" s="295" customFormat="1" ht="15" customHeight="1" spans="1:5">
      <c r="A1062" s="313">
        <v>2150502</v>
      </c>
      <c r="B1062" s="313" t="s">
        <v>242</v>
      </c>
      <c r="C1062" s="315"/>
      <c r="D1062" s="318">
        <v>0</v>
      </c>
      <c r="E1062" s="317"/>
    </row>
    <row r="1063" s="295" customFormat="1" ht="15" customHeight="1" spans="1:5">
      <c r="A1063" s="313">
        <v>2150503</v>
      </c>
      <c r="B1063" s="313" t="s">
        <v>243</v>
      </c>
      <c r="C1063" s="315"/>
      <c r="D1063" s="318">
        <v>0</v>
      </c>
      <c r="E1063" s="317"/>
    </row>
    <row r="1064" s="295" customFormat="1" ht="15" customHeight="1" spans="1:5">
      <c r="A1064" s="313">
        <v>2150505</v>
      </c>
      <c r="B1064" s="313" t="s">
        <v>1029</v>
      </c>
      <c r="C1064" s="315"/>
      <c r="D1064" s="318">
        <v>0</v>
      </c>
      <c r="E1064" s="317"/>
    </row>
    <row r="1065" s="295" customFormat="1" ht="15" customHeight="1" spans="1:5">
      <c r="A1065" s="313">
        <v>2150507</v>
      </c>
      <c r="B1065" s="313" t="s">
        <v>1030</v>
      </c>
      <c r="C1065" s="315"/>
      <c r="D1065" s="318">
        <v>0</v>
      </c>
      <c r="E1065" s="317"/>
    </row>
    <row r="1066" s="301" customFormat="1" ht="15" customHeight="1" spans="1:5">
      <c r="A1066" s="313">
        <v>2150508</v>
      </c>
      <c r="B1066" s="313" t="s">
        <v>1031</v>
      </c>
      <c r="C1066" s="315"/>
      <c r="D1066" s="329">
        <v>0</v>
      </c>
      <c r="E1066" s="317"/>
    </row>
    <row r="1067" s="295" customFormat="1" ht="15" customHeight="1" spans="1:5">
      <c r="A1067" s="313">
        <v>2150516</v>
      </c>
      <c r="B1067" s="313" t="s">
        <v>1032</v>
      </c>
      <c r="C1067" s="315"/>
      <c r="D1067" s="318">
        <v>0</v>
      </c>
      <c r="E1067" s="317"/>
    </row>
    <row r="1068" s="295" customFormat="1" ht="15" customHeight="1" spans="1:5">
      <c r="A1068" s="313">
        <v>2150517</v>
      </c>
      <c r="B1068" s="313" t="s">
        <v>1033</v>
      </c>
      <c r="C1068" s="315">
        <v>6922</v>
      </c>
      <c r="D1068" s="318">
        <v>5</v>
      </c>
      <c r="E1068" s="317">
        <f>D1068/C1068*100</f>
        <v>0.0722334585379948</v>
      </c>
    </row>
    <row r="1069" s="295" customFormat="1" ht="15" customHeight="1" spans="1:5">
      <c r="A1069" s="313">
        <v>2150550</v>
      </c>
      <c r="B1069" s="313" t="s">
        <v>250</v>
      </c>
      <c r="C1069" s="315"/>
      <c r="D1069" s="318">
        <v>0</v>
      </c>
      <c r="E1069" s="317"/>
    </row>
    <row r="1070" s="295" customFormat="1" ht="15" customHeight="1" spans="1:5">
      <c r="A1070" s="313">
        <v>2150599</v>
      </c>
      <c r="B1070" s="313" t="s">
        <v>1034</v>
      </c>
      <c r="C1070" s="315"/>
      <c r="D1070" s="318">
        <v>0</v>
      </c>
      <c r="E1070" s="317"/>
    </row>
    <row r="1071" s="295" customFormat="1" ht="15" customHeight="1" spans="1:5">
      <c r="A1071" s="313">
        <v>21507</v>
      </c>
      <c r="B1071" s="314" t="s">
        <v>1035</v>
      </c>
      <c r="C1071" s="315">
        <f>SUM(C1072:C1077)</f>
        <v>0</v>
      </c>
      <c r="D1071" s="318">
        <v>0</v>
      </c>
      <c r="E1071" s="317"/>
    </row>
    <row r="1072" s="295" customFormat="1" ht="15" customHeight="1" spans="1:5">
      <c r="A1072" s="313">
        <v>2150701</v>
      </c>
      <c r="B1072" s="313" t="s">
        <v>241</v>
      </c>
      <c r="C1072" s="315"/>
      <c r="D1072" s="318">
        <v>0</v>
      </c>
      <c r="E1072" s="317"/>
    </row>
    <row r="1073" s="295" customFormat="1" ht="15" customHeight="1" spans="1:5">
      <c r="A1073" s="313">
        <v>2150702</v>
      </c>
      <c r="B1073" s="313" t="s">
        <v>242</v>
      </c>
      <c r="C1073" s="315"/>
      <c r="D1073" s="318">
        <v>0</v>
      </c>
      <c r="E1073" s="317"/>
    </row>
    <row r="1074" s="295" customFormat="1" ht="15" customHeight="1" spans="1:5">
      <c r="A1074" s="313">
        <v>2150703</v>
      </c>
      <c r="B1074" s="313" t="s">
        <v>243</v>
      </c>
      <c r="C1074" s="315"/>
      <c r="D1074" s="316">
        <v>0</v>
      </c>
      <c r="E1074" s="317"/>
    </row>
    <row r="1075" s="295" customFormat="1" ht="15" customHeight="1" spans="1:5">
      <c r="A1075" s="313">
        <v>2150704</v>
      </c>
      <c r="B1075" s="313" t="s">
        <v>1036</v>
      </c>
      <c r="C1075" s="315"/>
      <c r="D1075" s="318">
        <v>0</v>
      </c>
      <c r="E1075" s="317"/>
    </row>
    <row r="1076" s="296" customFormat="1" ht="15" customHeight="1" spans="1:5">
      <c r="A1076" s="313">
        <v>2150705</v>
      </c>
      <c r="B1076" s="313" t="s">
        <v>1037</v>
      </c>
      <c r="C1076" s="315"/>
      <c r="D1076" s="319">
        <v>0</v>
      </c>
      <c r="E1076" s="317"/>
    </row>
    <row r="1077" s="295" customFormat="1" ht="15" customHeight="1" spans="1:5">
      <c r="A1077" s="313">
        <v>2150799</v>
      </c>
      <c r="B1077" s="313" t="s">
        <v>1038</v>
      </c>
      <c r="C1077" s="315"/>
      <c r="D1077" s="318">
        <v>0</v>
      </c>
      <c r="E1077" s="317"/>
    </row>
    <row r="1078" s="295" customFormat="1" ht="15" customHeight="1" spans="1:5">
      <c r="A1078" s="313">
        <v>21508</v>
      </c>
      <c r="B1078" s="314" t="s">
        <v>1039</v>
      </c>
      <c r="C1078" s="315">
        <f>SUM(C1079:C1085)</f>
        <v>98</v>
      </c>
      <c r="D1078" s="318">
        <v>42</v>
      </c>
      <c r="E1078" s="317">
        <f>D1078/C1078*100</f>
        <v>42.8571428571429</v>
      </c>
    </row>
    <row r="1079" s="295" customFormat="1" ht="15" customHeight="1" spans="1:5">
      <c r="A1079" s="313">
        <v>2150801</v>
      </c>
      <c r="B1079" s="313" t="s">
        <v>241</v>
      </c>
      <c r="C1079" s="315"/>
      <c r="D1079" s="318">
        <v>0</v>
      </c>
      <c r="E1079" s="317"/>
    </row>
    <row r="1080" s="295" customFormat="1" ht="15" customHeight="1" spans="1:5">
      <c r="A1080" s="313">
        <v>2150802</v>
      </c>
      <c r="B1080" s="313" t="s">
        <v>242</v>
      </c>
      <c r="C1080" s="315"/>
      <c r="D1080" s="318">
        <v>0</v>
      </c>
      <c r="E1080" s="317"/>
    </row>
    <row r="1081" s="295" customFormat="1" ht="15" customHeight="1" spans="1:5">
      <c r="A1081" s="313">
        <v>2150803</v>
      </c>
      <c r="B1081" s="313" t="s">
        <v>243</v>
      </c>
      <c r="C1081" s="315"/>
      <c r="D1081" s="318">
        <v>0</v>
      </c>
      <c r="E1081" s="317"/>
    </row>
    <row r="1082" s="295" customFormat="1" ht="15" customHeight="1" spans="1:5">
      <c r="A1082" s="313">
        <v>2150804</v>
      </c>
      <c r="B1082" s="313" t="s">
        <v>1040</v>
      </c>
      <c r="C1082" s="315"/>
      <c r="D1082" s="316">
        <v>0</v>
      </c>
      <c r="E1082" s="317"/>
    </row>
    <row r="1083" s="295" customFormat="1" ht="15" customHeight="1" spans="1:5">
      <c r="A1083" s="313">
        <v>2150805</v>
      </c>
      <c r="B1083" s="313" t="s">
        <v>1041</v>
      </c>
      <c r="C1083" s="315">
        <v>98</v>
      </c>
      <c r="D1083" s="318">
        <v>42</v>
      </c>
      <c r="E1083" s="317">
        <f>D1083/C1083*100</f>
        <v>42.8571428571429</v>
      </c>
    </row>
    <row r="1084" s="295" customFormat="1" ht="15" customHeight="1" spans="1:5">
      <c r="A1084" s="313">
        <v>2150806</v>
      </c>
      <c r="B1084" s="313" t="s">
        <v>1042</v>
      </c>
      <c r="C1084" s="315"/>
      <c r="D1084" s="318">
        <v>0</v>
      </c>
      <c r="E1084" s="317"/>
    </row>
    <row r="1085" s="295" customFormat="1" ht="15" customHeight="1" spans="1:5">
      <c r="A1085" s="313">
        <v>2150899</v>
      </c>
      <c r="B1085" s="313" t="s">
        <v>1043</v>
      </c>
      <c r="C1085" s="315"/>
      <c r="D1085" s="318">
        <v>0</v>
      </c>
      <c r="E1085" s="317"/>
    </row>
    <row r="1086" s="301" customFormat="1" ht="15" customHeight="1" spans="1:5">
      <c r="A1086" s="313">
        <v>21599</v>
      </c>
      <c r="B1086" s="314" t="s">
        <v>1044</v>
      </c>
      <c r="C1086" s="315">
        <f>SUM(C1087:C1091)</f>
        <v>35</v>
      </c>
      <c r="D1086" s="329">
        <v>5</v>
      </c>
      <c r="E1086" s="317">
        <f>D1086/C1086*100</f>
        <v>14.2857142857143</v>
      </c>
    </row>
    <row r="1087" s="295" customFormat="1" ht="15" customHeight="1" spans="1:5">
      <c r="A1087" s="313">
        <v>2159901</v>
      </c>
      <c r="B1087" s="313" t="s">
        <v>1045</v>
      </c>
      <c r="C1087" s="315"/>
      <c r="D1087" s="318">
        <v>0</v>
      </c>
      <c r="E1087" s="317"/>
    </row>
    <row r="1088" s="295" customFormat="1" ht="15" customHeight="1" spans="1:5">
      <c r="A1088" s="313">
        <v>2159904</v>
      </c>
      <c r="B1088" s="313" t="s">
        <v>1046</v>
      </c>
      <c r="C1088" s="315"/>
      <c r="D1088" s="316">
        <v>0</v>
      </c>
      <c r="E1088" s="317"/>
    </row>
    <row r="1089" s="295" customFormat="1" ht="15" customHeight="1" spans="1:5">
      <c r="A1089" s="313">
        <v>2159905</v>
      </c>
      <c r="B1089" s="313" t="s">
        <v>1047</v>
      </c>
      <c r="C1089" s="315"/>
      <c r="D1089" s="318">
        <v>0</v>
      </c>
      <c r="E1089" s="317"/>
    </row>
    <row r="1090" s="295" customFormat="1" ht="15" customHeight="1" spans="1:5">
      <c r="A1090" s="313">
        <v>2159906</v>
      </c>
      <c r="B1090" s="313" t="s">
        <v>1048</v>
      </c>
      <c r="C1090" s="315"/>
      <c r="D1090" s="318">
        <v>0</v>
      </c>
      <c r="E1090" s="317"/>
    </row>
    <row r="1091" s="296" customFormat="1" ht="15" customHeight="1" spans="1:5">
      <c r="A1091" s="313">
        <v>2159999</v>
      </c>
      <c r="B1091" s="313" t="s">
        <v>1049</v>
      </c>
      <c r="C1091" s="315">
        <v>35</v>
      </c>
      <c r="D1091" s="319">
        <v>5</v>
      </c>
      <c r="E1091" s="317">
        <f>D1091/C1091*100</f>
        <v>14.2857142857143</v>
      </c>
    </row>
    <row r="1092" s="295" customFormat="1" ht="15" customHeight="1" spans="1:5">
      <c r="A1092" s="313">
        <v>216</v>
      </c>
      <c r="B1092" s="314" t="s">
        <v>1050</v>
      </c>
      <c r="C1092" s="315">
        <f>C1093+C1103+C1109</f>
        <v>202</v>
      </c>
      <c r="D1092" s="318">
        <v>0</v>
      </c>
      <c r="E1092" s="317">
        <f>D1092/C1092*100</f>
        <v>0</v>
      </c>
    </row>
    <row r="1093" s="295" customFormat="1" ht="15" customHeight="1" spans="1:5">
      <c r="A1093" s="313">
        <v>21602</v>
      </c>
      <c r="B1093" s="314" t="s">
        <v>1051</v>
      </c>
      <c r="C1093" s="315">
        <f>SUM(C1094:C1102)</f>
        <v>0</v>
      </c>
      <c r="D1093" s="318">
        <v>0</v>
      </c>
      <c r="E1093" s="317"/>
    </row>
    <row r="1094" s="295" customFormat="1" ht="15" customHeight="1" spans="1:5">
      <c r="A1094" s="313">
        <v>2160201</v>
      </c>
      <c r="B1094" s="313" t="s">
        <v>241</v>
      </c>
      <c r="C1094" s="315"/>
      <c r="D1094" s="318">
        <v>0</v>
      </c>
      <c r="E1094" s="317"/>
    </row>
    <row r="1095" s="295" customFormat="1" ht="15" customHeight="1" spans="1:5">
      <c r="A1095" s="313">
        <v>2160202</v>
      </c>
      <c r="B1095" s="313" t="s">
        <v>242</v>
      </c>
      <c r="C1095" s="315"/>
      <c r="D1095" s="318">
        <v>0</v>
      </c>
      <c r="E1095" s="317"/>
    </row>
    <row r="1096" s="295" customFormat="1" ht="15" customHeight="1" spans="1:5">
      <c r="A1096" s="313">
        <v>2160203</v>
      </c>
      <c r="B1096" s="313" t="s">
        <v>243</v>
      </c>
      <c r="C1096" s="315"/>
      <c r="D1096" s="318">
        <v>0</v>
      </c>
      <c r="E1096" s="317"/>
    </row>
    <row r="1097" s="295" customFormat="1" ht="15" customHeight="1" spans="1:5">
      <c r="A1097" s="313">
        <v>2160216</v>
      </c>
      <c r="B1097" s="313" t="s">
        <v>1052</v>
      </c>
      <c r="C1097" s="315"/>
      <c r="D1097" s="318">
        <v>0</v>
      </c>
      <c r="E1097" s="317"/>
    </row>
    <row r="1098" s="295" customFormat="1" ht="15" customHeight="1" spans="1:5">
      <c r="A1098" s="313">
        <v>2160217</v>
      </c>
      <c r="B1098" s="313" t="s">
        <v>1053</v>
      </c>
      <c r="C1098" s="315"/>
      <c r="D1098" s="318">
        <v>0</v>
      </c>
      <c r="E1098" s="317"/>
    </row>
    <row r="1099" s="295" customFormat="1" ht="15" customHeight="1" spans="1:5">
      <c r="A1099" s="313">
        <v>2160218</v>
      </c>
      <c r="B1099" s="313" t="s">
        <v>1054</v>
      </c>
      <c r="C1099" s="315"/>
      <c r="D1099" s="316">
        <v>0</v>
      </c>
      <c r="E1099" s="317"/>
    </row>
    <row r="1100" s="295" customFormat="1" ht="15" customHeight="1" spans="1:5">
      <c r="A1100" s="313">
        <v>2160219</v>
      </c>
      <c r="B1100" s="313" t="s">
        <v>1055</v>
      </c>
      <c r="C1100" s="315"/>
      <c r="D1100" s="318">
        <v>0</v>
      </c>
      <c r="E1100" s="317"/>
    </row>
    <row r="1101" s="295" customFormat="1" ht="15" customHeight="1" spans="1:5">
      <c r="A1101" s="313">
        <v>2160250</v>
      </c>
      <c r="B1101" s="313" t="s">
        <v>250</v>
      </c>
      <c r="C1101" s="315"/>
      <c r="D1101" s="318">
        <v>0</v>
      </c>
      <c r="E1101" s="317"/>
    </row>
    <row r="1102" s="295" customFormat="1" ht="15" customHeight="1" spans="1:5">
      <c r="A1102" s="313">
        <v>2160299</v>
      </c>
      <c r="B1102" s="313" t="s">
        <v>1056</v>
      </c>
      <c r="C1102" s="315"/>
      <c r="D1102" s="318">
        <v>0</v>
      </c>
      <c r="E1102" s="317"/>
    </row>
    <row r="1103" s="295" customFormat="1" ht="15" customHeight="1" spans="1:5">
      <c r="A1103" s="313">
        <v>21606</v>
      </c>
      <c r="B1103" s="314" t="s">
        <v>1057</v>
      </c>
      <c r="C1103" s="315">
        <f>SUM(C1104:C1108)</f>
        <v>186</v>
      </c>
      <c r="D1103" s="318">
        <v>0</v>
      </c>
      <c r="E1103" s="317">
        <f>D1103/C1103*100</f>
        <v>0</v>
      </c>
    </row>
    <row r="1104" s="295" customFormat="1" ht="15" customHeight="1" spans="1:5">
      <c r="A1104" s="313">
        <v>2160601</v>
      </c>
      <c r="B1104" s="313" t="s">
        <v>241</v>
      </c>
      <c r="C1104" s="315"/>
      <c r="D1104" s="318">
        <v>0</v>
      </c>
      <c r="E1104" s="317"/>
    </row>
    <row r="1105" s="295" customFormat="1" ht="15" customHeight="1" spans="1:5">
      <c r="A1105" s="313">
        <v>2160602</v>
      </c>
      <c r="B1105" s="313" t="s">
        <v>242</v>
      </c>
      <c r="C1105" s="315"/>
      <c r="D1105" s="318">
        <v>0</v>
      </c>
      <c r="E1105" s="317"/>
    </row>
    <row r="1106" s="296" customFormat="1" ht="15" customHeight="1" spans="1:5">
      <c r="A1106" s="313">
        <v>2160603</v>
      </c>
      <c r="B1106" s="313" t="s">
        <v>243</v>
      </c>
      <c r="C1106" s="315"/>
      <c r="D1106" s="319">
        <v>0</v>
      </c>
      <c r="E1106" s="317"/>
    </row>
    <row r="1107" s="296" customFormat="1" ht="15" customHeight="1" spans="1:5">
      <c r="A1107" s="313">
        <v>2160607</v>
      </c>
      <c r="B1107" s="313" t="s">
        <v>1058</v>
      </c>
      <c r="C1107" s="315"/>
      <c r="D1107" s="319">
        <v>0</v>
      </c>
      <c r="E1107" s="317"/>
    </row>
    <row r="1108" s="295" customFormat="1" ht="15" customHeight="1" spans="1:5">
      <c r="A1108" s="313">
        <v>2160699</v>
      </c>
      <c r="B1108" s="313" t="s">
        <v>1059</v>
      </c>
      <c r="C1108" s="315">
        <v>186</v>
      </c>
      <c r="D1108" s="318">
        <v>0</v>
      </c>
      <c r="E1108" s="317">
        <f>D1108/C1108*100</f>
        <v>0</v>
      </c>
    </row>
    <row r="1109" s="295" customFormat="1" ht="15" customHeight="1" spans="1:5">
      <c r="A1109" s="313">
        <v>21699</v>
      </c>
      <c r="B1109" s="314" t="s">
        <v>1060</v>
      </c>
      <c r="C1109" s="315">
        <f>SUM(C1110:C1111)</f>
        <v>16</v>
      </c>
      <c r="D1109" s="318">
        <v>0</v>
      </c>
      <c r="E1109" s="317">
        <f>D1109/C1109*100</f>
        <v>0</v>
      </c>
    </row>
    <row r="1110" s="295" customFormat="1" ht="15" customHeight="1" spans="1:5">
      <c r="A1110" s="313">
        <v>2169901</v>
      </c>
      <c r="B1110" s="313" t="s">
        <v>1061</v>
      </c>
      <c r="C1110" s="315"/>
      <c r="D1110" s="318">
        <v>0</v>
      </c>
      <c r="E1110" s="317"/>
    </row>
    <row r="1111" s="295" customFormat="1" ht="15" customHeight="1" spans="1:5">
      <c r="A1111" s="313">
        <v>2169999</v>
      </c>
      <c r="B1111" s="313" t="s">
        <v>1062</v>
      </c>
      <c r="C1111" s="315">
        <v>16</v>
      </c>
      <c r="D1111" s="318">
        <v>0</v>
      </c>
      <c r="E1111" s="317">
        <f>D1111/C1111*100</f>
        <v>0</v>
      </c>
    </row>
    <row r="1112" s="295" customFormat="1" ht="15" customHeight="1" spans="1:5">
      <c r="A1112" s="313">
        <v>217</v>
      </c>
      <c r="B1112" s="314" t="s">
        <v>1063</v>
      </c>
      <c r="C1112" s="315">
        <f>C1113+C1120+C1130+C1136+C1139</f>
        <v>189</v>
      </c>
      <c r="D1112" s="318">
        <v>84</v>
      </c>
      <c r="E1112" s="317">
        <f>D1112/C1112*100</f>
        <v>44.4444444444444</v>
      </c>
    </row>
    <row r="1113" s="295" customFormat="1" ht="15" customHeight="1" spans="1:5">
      <c r="A1113" s="313">
        <v>21701</v>
      </c>
      <c r="B1113" s="314" t="s">
        <v>1064</v>
      </c>
      <c r="C1113" s="315">
        <f>SUM(C1114:C1119)</f>
        <v>0</v>
      </c>
      <c r="D1113" s="318">
        <v>0</v>
      </c>
      <c r="E1113" s="317"/>
    </row>
    <row r="1114" s="295" customFormat="1" ht="15" customHeight="1" spans="1:5">
      <c r="A1114" s="313">
        <v>2170101</v>
      </c>
      <c r="B1114" s="313" t="s">
        <v>241</v>
      </c>
      <c r="C1114" s="315"/>
      <c r="D1114" s="318">
        <v>0</v>
      </c>
      <c r="E1114" s="317"/>
    </row>
    <row r="1115" s="295" customFormat="1" ht="15" customHeight="1" spans="1:5">
      <c r="A1115" s="313">
        <v>2170102</v>
      </c>
      <c r="B1115" s="313" t="s">
        <v>242</v>
      </c>
      <c r="C1115" s="315"/>
      <c r="D1115" s="318">
        <v>0</v>
      </c>
      <c r="E1115" s="317"/>
    </row>
    <row r="1116" s="294" customFormat="1" ht="15" customHeight="1" spans="1:5">
      <c r="A1116" s="313">
        <v>2170103</v>
      </c>
      <c r="B1116" s="313" t="s">
        <v>243</v>
      </c>
      <c r="C1116" s="315"/>
      <c r="D1116" s="320">
        <v>0</v>
      </c>
      <c r="E1116" s="317"/>
    </row>
    <row r="1117" s="296" customFormat="1" ht="15" customHeight="1" spans="1:5">
      <c r="A1117" s="313">
        <v>2170104</v>
      </c>
      <c r="B1117" s="313" t="s">
        <v>1065</v>
      </c>
      <c r="C1117" s="315"/>
      <c r="D1117" s="319">
        <v>0</v>
      </c>
      <c r="E1117" s="317"/>
    </row>
    <row r="1118" s="295" customFormat="1" ht="15" customHeight="1" spans="1:5">
      <c r="A1118" s="313">
        <v>2170150</v>
      </c>
      <c r="B1118" s="313" t="s">
        <v>250</v>
      </c>
      <c r="C1118" s="315"/>
      <c r="D1118" s="318">
        <v>0</v>
      </c>
      <c r="E1118" s="317"/>
    </row>
    <row r="1119" s="295" customFormat="1" ht="15" customHeight="1" spans="1:5">
      <c r="A1119" s="313">
        <v>2170199</v>
      </c>
      <c r="B1119" s="313" t="s">
        <v>1066</v>
      </c>
      <c r="C1119" s="315"/>
      <c r="D1119" s="318">
        <v>0</v>
      </c>
      <c r="E1119" s="317"/>
    </row>
    <row r="1120" s="295" customFormat="1" ht="15" customHeight="1" spans="1:5">
      <c r="A1120" s="313">
        <v>21702</v>
      </c>
      <c r="B1120" s="314" t="s">
        <v>1067</v>
      </c>
      <c r="C1120" s="315">
        <f>SUM(C1121:C1129)</f>
        <v>0</v>
      </c>
      <c r="D1120" s="318">
        <v>0</v>
      </c>
      <c r="E1120" s="317"/>
    </row>
    <row r="1121" s="295" customFormat="1" ht="15" customHeight="1" spans="1:5">
      <c r="A1121" s="313">
        <v>2170201</v>
      </c>
      <c r="B1121" s="313" t="s">
        <v>1068</v>
      </c>
      <c r="C1121" s="315"/>
      <c r="D1121" s="318">
        <v>0</v>
      </c>
      <c r="E1121" s="317"/>
    </row>
    <row r="1122" s="295" customFormat="1" ht="15" customHeight="1" spans="1:5">
      <c r="A1122" s="313">
        <v>2170202</v>
      </c>
      <c r="B1122" s="313" t="s">
        <v>1069</v>
      </c>
      <c r="C1122" s="315"/>
      <c r="D1122" s="318">
        <v>0</v>
      </c>
      <c r="E1122" s="317"/>
    </row>
    <row r="1123" s="295" customFormat="1" ht="15" customHeight="1" spans="1:5">
      <c r="A1123" s="313">
        <v>2170203</v>
      </c>
      <c r="B1123" s="313" t="s">
        <v>1070</v>
      </c>
      <c r="C1123" s="315"/>
      <c r="D1123" s="318">
        <v>0</v>
      </c>
      <c r="E1123" s="317"/>
    </row>
    <row r="1124" s="295" customFormat="1" ht="15" customHeight="1" spans="1:5">
      <c r="A1124" s="313">
        <v>2170204</v>
      </c>
      <c r="B1124" s="313" t="s">
        <v>1071</v>
      </c>
      <c r="C1124" s="315"/>
      <c r="D1124" s="318">
        <v>0</v>
      </c>
      <c r="E1124" s="317"/>
    </row>
    <row r="1125" s="295" customFormat="1" ht="15" customHeight="1" spans="1:5">
      <c r="A1125" s="313">
        <v>2170205</v>
      </c>
      <c r="B1125" s="313" t="s">
        <v>1072</v>
      </c>
      <c r="C1125" s="315"/>
      <c r="D1125" s="318">
        <v>0</v>
      </c>
      <c r="E1125" s="317"/>
    </row>
    <row r="1126" s="294" customFormat="1" ht="15" customHeight="1" spans="1:5">
      <c r="A1126" s="313">
        <v>2170206</v>
      </c>
      <c r="B1126" s="313" t="s">
        <v>1073</v>
      </c>
      <c r="C1126" s="315"/>
      <c r="D1126" s="320">
        <v>0</v>
      </c>
      <c r="E1126" s="317"/>
    </row>
    <row r="1127" s="295" customFormat="1" ht="15" customHeight="1" spans="1:5">
      <c r="A1127" s="313">
        <v>2170207</v>
      </c>
      <c r="B1127" s="313" t="s">
        <v>1074</v>
      </c>
      <c r="C1127" s="315"/>
      <c r="D1127" s="318">
        <v>0</v>
      </c>
      <c r="E1127" s="317"/>
    </row>
    <row r="1128" s="295" customFormat="1" ht="15" customHeight="1" spans="1:5">
      <c r="A1128" s="313">
        <v>2170208</v>
      </c>
      <c r="B1128" s="313" t="s">
        <v>1075</v>
      </c>
      <c r="C1128" s="315"/>
      <c r="D1128" s="318">
        <v>0</v>
      </c>
      <c r="E1128" s="317"/>
    </row>
    <row r="1129" s="295" customFormat="1" ht="15" customHeight="1" spans="1:5">
      <c r="A1129" s="313">
        <v>2170299</v>
      </c>
      <c r="B1129" s="313" t="s">
        <v>1076</v>
      </c>
      <c r="C1129" s="315"/>
      <c r="D1129" s="318">
        <v>0</v>
      </c>
      <c r="E1129" s="317"/>
    </row>
    <row r="1130" s="295" customFormat="1" ht="15" customHeight="1" spans="1:5">
      <c r="A1130" s="313">
        <v>21703</v>
      </c>
      <c r="B1130" s="314" t="s">
        <v>1077</v>
      </c>
      <c r="C1130" s="315">
        <f>SUM(C1131:C1135)</f>
        <v>189</v>
      </c>
      <c r="D1130" s="318">
        <v>0</v>
      </c>
      <c r="E1130" s="317">
        <f>D1130/C1130*100</f>
        <v>0</v>
      </c>
    </row>
    <row r="1131" s="295" customFormat="1" ht="15" customHeight="1" spans="1:5">
      <c r="A1131" s="313">
        <v>2170301</v>
      </c>
      <c r="B1131" s="313" t="s">
        <v>1078</v>
      </c>
      <c r="C1131" s="315"/>
      <c r="D1131" s="318">
        <v>0</v>
      </c>
      <c r="E1131" s="317"/>
    </row>
    <row r="1132" s="295" customFormat="1" ht="15" customHeight="1" spans="1:5">
      <c r="A1132" s="313">
        <v>2170302</v>
      </c>
      <c r="B1132" s="313" t="s">
        <v>1079</v>
      </c>
      <c r="C1132" s="315"/>
      <c r="D1132" s="318">
        <v>0</v>
      </c>
      <c r="E1132" s="317"/>
    </row>
    <row r="1133" s="296" customFormat="1" ht="15" customHeight="1" spans="1:5">
      <c r="A1133" s="313">
        <v>2170303</v>
      </c>
      <c r="B1133" s="313" t="s">
        <v>1080</v>
      </c>
      <c r="C1133" s="315"/>
      <c r="D1133" s="319">
        <v>0</v>
      </c>
      <c r="E1133" s="317"/>
    </row>
    <row r="1134" s="295" customFormat="1" ht="15" customHeight="1" spans="1:5">
      <c r="A1134" s="313">
        <v>2170304</v>
      </c>
      <c r="B1134" s="313" t="s">
        <v>1081</v>
      </c>
      <c r="C1134" s="315"/>
      <c r="D1134" s="318">
        <v>0</v>
      </c>
      <c r="E1134" s="317"/>
    </row>
    <row r="1135" s="295" customFormat="1" ht="15" customHeight="1" spans="1:5">
      <c r="A1135" s="313">
        <v>2170399</v>
      </c>
      <c r="B1135" s="313" t="s">
        <v>1082</v>
      </c>
      <c r="C1135" s="315">
        <v>189</v>
      </c>
      <c r="D1135" s="318">
        <v>0</v>
      </c>
      <c r="E1135" s="317">
        <f>D1135/C1135*100</f>
        <v>0</v>
      </c>
    </row>
    <row r="1136" s="295" customFormat="1" ht="15" customHeight="1" spans="1:5">
      <c r="A1136" s="313">
        <v>21704</v>
      </c>
      <c r="B1136" s="314" t="s">
        <v>1083</v>
      </c>
      <c r="C1136" s="315">
        <f>SUM(C1137:C1138)</f>
        <v>0</v>
      </c>
      <c r="D1136" s="318">
        <v>0</v>
      </c>
      <c r="E1136" s="317"/>
    </row>
    <row r="1137" s="295" customFormat="1" ht="15" customHeight="1" spans="1:5">
      <c r="A1137" s="313">
        <v>2170401</v>
      </c>
      <c r="B1137" s="313" t="s">
        <v>1084</v>
      </c>
      <c r="C1137" s="315"/>
      <c r="D1137" s="318">
        <v>0</v>
      </c>
      <c r="E1137" s="317"/>
    </row>
    <row r="1138" s="296" customFormat="1" ht="15" customHeight="1" spans="1:5">
      <c r="A1138" s="313">
        <v>2170499</v>
      </c>
      <c r="B1138" s="313" t="s">
        <v>1085</v>
      </c>
      <c r="C1138" s="315"/>
      <c r="D1138" s="319">
        <v>0</v>
      </c>
      <c r="E1138" s="317"/>
    </row>
    <row r="1139" s="295" customFormat="1" ht="15" customHeight="1" spans="1:5">
      <c r="A1139" s="313">
        <v>21799</v>
      </c>
      <c r="B1139" s="314" t="s">
        <v>1086</v>
      </c>
      <c r="C1139" s="315">
        <f>C1140+C1141</f>
        <v>0</v>
      </c>
      <c r="D1139" s="318">
        <v>84</v>
      </c>
      <c r="E1139" s="317"/>
    </row>
    <row r="1140" s="295" customFormat="1" ht="15" customHeight="1" spans="1:5">
      <c r="A1140" s="313">
        <v>2179902</v>
      </c>
      <c r="B1140" s="313" t="s">
        <v>1087</v>
      </c>
      <c r="C1140" s="315"/>
      <c r="D1140" s="318">
        <v>0</v>
      </c>
      <c r="E1140" s="317"/>
    </row>
    <row r="1141" s="295" customFormat="1" ht="15" customHeight="1" spans="1:5">
      <c r="A1141" s="313">
        <v>2179999</v>
      </c>
      <c r="B1141" s="313" t="s">
        <v>1088</v>
      </c>
      <c r="C1141" s="315"/>
      <c r="D1141" s="318">
        <v>84</v>
      </c>
      <c r="E1141" s="317"/>
    </row>
    <row r="1142" s="295" customFormat="1" ht="15" customHeight="1" spans="1:5">
      <c r="A1142" s="313">
        <v>219</v>
      </c>
      <c r="B1142" s="314" t="s">
        <v>1089</v>
      </c>
      <c r="C1142" s="315">
        <f>SUM(C1143:C1151)</f>
        <v>0</v>
      </c>
      <c r="D1142" s="318">
        <v>0</v>
      </c>
      <c r="E1142" s="317"/>
    </row>
    <row r="1143" s="295" customFormat="1" ht="15" customHeight="1" spans="1:5">
      <c r="A1143" s="313">
        <v>21901</v>
      </c>
      <c r="B1143" s="314" t="s">
        <v>1090</v>
      </c>
      <c r="C1143" s="315"/>
      <c r="D1143" s="318">
        <v>0</v>
      </c>
      <c r="E1143" s="317"/>
    </row>
    <row r="1144" s="295" customFormat="1" ht="15" customHeight="1" spans="1:5">
      <c r="A1144" s="313">
        <v>21902</v>
      </c>
      <c r="B1144" s="314" t="s">
        <v>1091</v>
      </c>
      <c r="C1144" s="315"/>
      <c r="D1144" s="318">
        <v>0</v>
      </c>
      <c r="E1144" s="317"/>
    </row>
    <row r="1145" s="295" customFormat="1" ht="15" customHeight="1" spans="1:5">
      <c r="A1145" s="313">
        <v>21903</v>
      </c>
      <c r="B1145" s="314" t="s">
        <v>1092</v>
      </c>
      <c r="C1145" s="315"/>
      <c r="D1145" s="318">
        <v>0</v>
      </c>
      <c r="E1145" s="317"/>
    </row>
    <row r="1146" s="295" customFormat="1" ht="15" customHeight="1" spans="1:5">
      <c r="A1146" s="313">
        <v>21904</v>
      </c>
      <c r="B1146" s="314" t="s">
        <v>1093</v>
      </c>
      <c r="C1146" s="315"/>
      <c r="D1146" s="318">
        <v>0</v>
      </c>
      <c r="E1146" s="317"/>
    </row>
    <row r="1147" s="295" customFormat="1" ht="15" customHeight="1" spans="1:5">
      <c r="A1147" s="313">
        <v>21905</v>
      </c>
      <c r="B1147" s="314" t="s">
        <v>1094</v>
      </c>
      <c r="C1147" s="315"/>
      <c r="D1147" s="318">
        <v>0</v>
      </c>
      <c r="E1147" s="317"/>
    </row>
    <row r="1148" s="295" customFormat="1" ht="15" customHeight="1" spans="1:5">
      <c r="A1148" s="313">
        <v>21906</v>
      </c>
      <c r="B1148" s="314" t="s">
        <v>876</v>
      </c>
      <c r="C1148" s="315"/>
      <c r="D1148" s="316">
        <v>0</v>
      </c>
      <c r="E1148" s="317"/>
    </row>
    <row r="1149" s="295" customFormat="1" ht="15" customHeight="1" spans="1:5">
      <c r="A1149" s="313">
        <v>21907</v>
      </c>
      <c r="B1149" s="314" t="s">
        <v>1095</v>
      </c>
      <c r="C1149" s="315"/>
      <c r="D1149" s="316">
        <v>0</v>
      </c>
      <c r="E1149" s="317"/>
    </row>
    <row r="1150" s="295" customFormat="1" ht="15" customHeight="1" spans="1:5">
      <c r="A1150" s="313">
        <v>21908</v>
      </c>
      <c r="B1150" s="314" t="s">
        <v>1096</v>
      </c>
      <c r="C1150" s="315"/>
      <c r="D1150" s="318">
        <v>0</v>
      </c>
      <c r="E1150" s="317"/>
    </row>
    <row r="1151" s="295" customFormat="1" ht="15" customHeight="1" spans="1:5">
      <c r="A1151" s="313">
        <v>21999</v>
      </c>
      <c r="B1151" s="314" t="s">
        <v>1097</v>
      </c>
      <c r="C1151" s="315"/>
      <c r="D1151" s="318">
        <v>0</v>
      </c>
      <c r="E1151" s="317"/>
    </row>
    <row r="1152" s="296" customFormat="1" ht="15" customHeight="1" spans="1:5">
      <c r="A1152" s="313">
        <v>220</v>
      </c>
      <c r="B1152" s="314" t="s">
        <v>1098</v>
      </c>
      <c r="C1152" s="315">
        <f>C1153+C1180+C1195</f>
        <v>95</v>
      </c>
      <c r="D1152" s="319">
        <v>174</v>
      </c>
      <c r="E1152" s="317">
        <f>D1152/C1152*100</f>
        <v>183.157894736842</v>
      </c>
    </row>
    <row r="1153" s="295" customFormat="1" ht="15" customHeight="1" spans="1:5">
      <c r="A1153" s="313">
        <v>22001</v>
      </c>
      <c r="B1153" s="314" t="s">
        <v>1099</v>
      </c>
      <c r="C1153" s="315">
        <f>SUM(C1154:C1179)</f>
        <v>95</v>
      </c>
      <c r="D1153" s="318">
        <v>174</v>
      </c>
      <c r="E1153" s="317">
        <f>D1153/C1153*100</f>
        <v>183.157894736842</v>
      </c>
    </row>
    <row r="1154" s="300" customFormat="1" ht="15" customHeight="1" spans="1:5">
      <c r="A1154" s="313">
        <v>2200101</v>
      </c>
      <c r="B1154" s="313" t="s">
        <v>241</v>
      </c>
      <c r="C1154" s="315"/>
      <c r="D1154" s="328">
        <v>0</v>
      </c>
      <c r="E1154" s="317"/>
    </row>
    <row r="1155" s="295" customFormat="1" ht="15" customHeight="1" spans="1:5">
      <c r="A1155" s="313">
        <v>2200102</v>
      </c>
      <c r="B1155" s="313" t="s">
        <v>242</v>
      </c>
      <c r="C1155" s="315"/>
      <c r="D1155" s="318">
        <v>0</v>
      </c>
      <c r="E1155" s="317"/>
    </row>
    <row r="1156" s="295" customFormat="1" ht="15" customHeight="1" spans="1:5">
      <c r="A1156" s="313">
        <v>2200103</v>
      </c>
      <c r="B1156" s="313" t="s">
        <v>243</v>
      </c>
      <c r="C1156" s="315"/>
      <c r="D1156" s="318">
        <v>0</v>
      </c>
      <c r="E1156" s="317"/>
    </row>
    <row r="1157" s="295" customFormat="1" ht="15" customHeight="1" spans="1:5">
      <c r="A1157" s="313">
        <v>2200104</v>
      </c>
      <c r="B1157" s="313" t="s">
        <v>1100</v>
      </c>
      <c r="C1157" s="315"/>
      <c r="D1157" s="318">
        <v>0</v>
      </c>
      <c r="E1157" s="317"/>
    </row>
    <row r="1158" s="295" customFormat="1" ht="15" customHeight="1" spans="1:5">
      <c r="A1158" s="313">
        <v>2200106</v>
      </c>
      <c r="B1158" s="313" t="s">
        <v>1101</v>
      </c>
      <c r="C1158" s="315"/>
      <c r="D1158" s="318">
        <v>0</v>
      </c>
      <c r="E1158" s="317"/>
    </row>
    <row r="1159" s="295" customFormat="1" ht="15" customHeight="1" spans="1:5">
      <c r="A1159" s="313">
        <v>2200107</v>
      </c>
      <c r="B1159" s="313" t="s">
        <v>1102</v>
      </c>
      <c r="C1159" s="315"/>
      <c r="D1159" s="318">
        <v>0</v>
      </c>
      <c r="E1159" s="317"/>
    </row>
    <row r="1160" s="295" customFormat="1" ht="15" customHeight="1" spans="1:5">
      <c r="A1160" s="313">
        <v>2200108</v>
      </c>
      <c r="B1160" s="313" t="s">
        <v>1103</v>
      </c>
      <c r="C1160" s="315"/>
      <c r="D1160" s="318">
        <v>0</v>
      </c>
      <c r="E1160" s="317"/>
    </row>
    <row r="1161" s="296" customFormat="1" ht="15" customHeight="1" spans="1:5">
      <c r="A1161" s="313">
        <v>2200109</v>
      </c>
      <c r="B1161" s="313" t="s">
        <v>1104</v>
      </c>
      <c r="C1161" s="315"/>
      <c r="D1161" s="319">
        <v>0</v>
      </c>
      <c r="E1161" s="317"/>
    </row>
    <row r="1162" s="295" customFormat="1" ht="15" customHeight="1" spans="1:5">
      <c r="A1162" s="313">
        <v>2200112</v>
      </c>
      <c r="B1162" s="313" t="s">
        <v>1105</v>
      </c>
      <c r="C1162" s="315"/>
      <c r="D1162" s="318">
        <v>0</v>
      </c>
      <c r="E1162" s="317"/>
    </row>
    <row r="1163" s="295" customFormat="1" ht="15" customHeight="1" spans="1:5">
      <c r="A1163" s="313">
        <v>2200113</v>
      </c>
      <c r="B1163" s="313" t="s">
        <v>1106</v>
      </c>
      <c r="C1163" s="315"/>
      <c r="D1163" s="318">
        <v>0</v>
      </c>
      <c r="E1163" s="317"/>
    </row>
    <row r="1164" s="295" customFormat="1" ht="15" customHeight="1" spans="1:5">
      <c r="A1164" s="313">
        <v>2200114</v>
      </c>
      <c r="B1164" s="313" t="s">
        <v>1107</v>
      </c>
      <c r="C1164" s="315"/>
      <c r="D1164" s="318">
        <v>0</v>
      </c>
      <c r="E1164" s="317"/>
    </row>
    <row r="1165" s="295" customFormat="1" ht="15" customHeight="1" spans="1:5">
      <c r="A1165" s="313">
        <v>2200115</v>
      </c>
      <c r="B1165" s="313" t="s">
        <v>1108</v>
      </c>
      <c r="C1165" s="315"/>
      <c r="D1165" s="318">
        <v>0</v>
      </c>
      <c r="E1165" s="317"/>
    </row>
    <row r="1166" s="295" customFormat="1" ht="15" customHeight="1" spans="1:5">
      <c r="A1166" s="313">
        <v>2200116</v>
      </c>
      <c r="B1166" s="313" t="s">
        <v>1109</v>
      </c>
      <c r="C1166" s="315"/>
      <c r="D1166" s="318">
        <v>0</v>
      </c>
      <c r="E1166" s="317"/>
    </row>
    <row r="1167" s="295" customFormat="1" ht="15" customHeight="1" spans="1:5">
      <c r="A1167" s="313">
        <v>2200119</v>
      </c>
      <c r="B1167" s="313" t="s">
        <v>1110</v>
      </c>
      <c r="C1167" s="315"/>
      <c r="D1167" s="318">
        <v>0</v>
      </c>
      <c r="E1167" s="317"/>
    </row>
    <row r="1168" s="296" customFormat="1" ht="15" customHeight="1" spans="1:5">
      <c r="A1168" s="313">
        <v>2200120</v>
      </c>
      <c r="B1168" s="313" t="s">
        <v>1111</v>
      </c>
      <c r="C1168" s="315"/>
      <c r="D1168" s="319">
        <v>0</v>
      </c>
      <c r="E1168" s="317"/>
    </row>
    <row r="1169" s="295" customFormat="1" ht="15" customHeight="1" spans="1:5">
      <c r="A1169" s="313">
        <v>2200121</v>
      </c>
      <c r="B1169" s="313" t="s">
        <v>1112</v>
      </c>
      <c r="C1169" s="315"/>
      <c r="D1169" s="318">
        <v>0</v>
      </c>
      <c r="E1169" s="317"/>
    </row>
    <row r="1170" s="302" customFormat="1" ht="15" customHeight="1" spans="1:5">
      <c r="A1170" s="313">
        <v>2200122</v>
      </c>
      <c r="B1170" s="313" t="s">
        <v>1113</v>
      </c>
      <c r="C1170" s="315"/>
      <c r="D1170" s="330">
        <v>0</v>
      </c>
      <c r="E1170" s="317"/>
    </row>
    <row r="1171" s="295" customFormat="1" ht="15" customHeight="1" spans="1:5">
      <c r="A1171" s="313">
        <v>2200123</v>
      </c>
      <c r="B1171" s="313" t="s">
        <v>1114</v>
      </c>
      <c r="C1171" s="315"/>
      <c r="D1171" s="318">
        <v>0</v>
      </c>
      <c r="E1171" s="317"/>
    </row>
    <row r="1172" s="295" customFormat="1" ht="15" customHeight="1" spans="1:5">
      <c r="A1172" s="313">
        <v>2200124</v>
      </c>
      <c r="B1172" s="313" t="s">
        <v>1115</v>
      </c>
      <c r="C1172" s="315"/>
      <c r="D1172" s="318">
        <v>0</v>
      </c>
      <c r="E1172" s="317"/>
    </row>
    <row r="1173" s="295" customFormat="1" ht="15" customHeight="1" spans="1:5">
      <c r="A1173" s="313">
        <v>2200125</v>
      </c>
      <c r="B1173" s="313" t="s">
        <v>1116</v>
      </c>
      <c r="C1173" s="315"/>
      <c r="D1173" s="318">
        <v>0</v>
      </c>
      <c r="E1173" s="317"/>
    </row>
    <row r="1174" s="295" customFormat="1" ht="15" customHeight="1" spans="1:5">
      <c r="A1174" s="313">
        <v>2200126</v>
      </c>
      <c r="B1174" s="313" t="s">
        <v>1117</v>
      </c>
      <c r="C1174" s="315"/>
      <c r="D1174" s="318">
        <v>0</v>
      </c>
      <c r="E1174" s="317"/>
    </row>
    <row r="1175" s="296" customFormat="1" ht="15" customHeight="1" spans="1:5">
      <c r="A1175" s="313">
        <v>2200127</v>
      </c>
      <c r="B1175" s="313" t="s">
        <v>1118</v>
      </c>
      <c r="C1175" s="315"/>
      <c r="D1175" s="319">
        <v>0</v>
      </c>
      <c r="E1175" s="317"/>
    </row>
    <row r="1176" s="295" customFormat="1" ht="15" customHeight="1" spans="1:5">
      <c r="A1176" s="313">
        <v>2200128</v>
      </c>
      <c r="B1176" s="313" t="s">
        <v>1119</v>
      </c>
      <c r="C1176" s="315"/>
      <c r="D1176" s="318">
        <v>0</v>
      </c>
      <c r="E1176" s="317"/>
    </row>
    <row r="1177" s="295" customFormat="1" ht="15" customHeight="1" spans="1:5">
      <c r="A1177" s="313">
        <v>2200129</v>
      </c>
      <c r="B1177" s="313" t="s">
        <v>1120</v>
      </c>
      <c r="C1177" s="315"/>
      <c r="D1177" s="318">
        <v>0</v>
      </c>
      <c r="E1177" s="317"/>
    </row>
    <row r="1178" s="295" customFormat="1" ht="15" customHeight="1" spans="1:5">
      <c r="A1178" s="313">
        <v>2200150</v>
      </c>
      <c r="B1178" s="313" t="s">
        <v>250</v>
      </c>
      <c r="C1178" s="315">
        <v>46</v>
      </c>
      <c r="D1178" s="318">
        <v>44</v>
      </c>
      <c r="E1178" s="317">
        <f>D1178/C1178*100</f>
        <v>95.6521739130435</v>
      </c>
    </row>
    <row r="1179" s="295" customFormat="1" ht="15" customHeight="1" spans="1:5">
      <c r="A1179" s="313">
        <v>2200199</v>
      </c>
      <c r="B1179" s="313" t="s">
        <v>1121</v>
      </c>
      <c r="C1179" s="315">
        <v>49</v>
      </c>
      <c r="D1179" s="318">
        <v>130</v>
      </c>
      <c r="E1179" s="317">
        <f>D1179/C1179*100</f>
        <v>265.30612244898</v>
      </c>
    </row>
    <row r="1180" s="295" customFormat="1" ht="15" customHeight="1" spans="1:5">
      <c r="A1180" s="313">
        <v>22005</v>
      </c>
      <c r="B1180" s="314" t="s">
        <v>1122</v>
      </c>
      <c r="C1180" s="315">
        <f>SUM(C1181:C1194)</f>
        <v>0</v>
      </c>
      <c r="D1180" s="318">
        <v>0</v>
      </c>
      <c r="E1180" s="317"/>
    </row>
    <row r="1181" s="295" customFormat="1" ht="15" customHeight="1" spans="1:5">
      <c r="A1181" s="313">
        <v>2200501</v>
      </c>
      <c r="B1181" s="313" t="s">
        <v>241</v>
      </c>
      <c r="C1181" s="315"/>
      <c r="D1181" s="318">
        <v>0</v>
      </c>
      <c r="E1181" s="317"/>
    </row>
    <row r="1182" s="296" customFormat="1" ht="15" customHeight="1" spans="1:5">
      <c r="A1182" s="313">
        <v>2200502</v>
      </c>
      <c r="B1182" s="313" t="s">
        <v>242</v>
      </c>
      <c r="C1182" s="315"/>
      <c r="D1182" s="319">
        <v>0</v>
      </c>
      <c r="E1182" s="317"/>
    </row>
    <row r="1183" s="296" customFormat="1" ht="15" customHeight="1" spans="1:5">
      <c r="A1183" s="313">
        <v>2200503</v>
      </c>
      <c r="B1183" s="313" t="s">
        <v>243</v>
      </c>
      <c r="C1183" s="315"/>
      <c r="D1183" s="319">
        <v>0</v>
      </c>
      <c r="E1183" s="317"/>
    </row>
    <row r="1184" s="295" customFormat="1" ht="15" customHeight="1" spans="1:5">
      <c r="A1184" s="313">
        <v>2200504</v>
      </c>
      <c r="B1184" s="313" t="s">
        <v>1123</v>
      </c>
      <c r="C1184" s="315"/>
      <c r="D1184" s="318">
        <v>0</v>
      </c>
      <c r="E1184" s="317"/>
    </row>
    <row r="1185" s="295" customFormat="1" ht="15" customHeight="1" spans="1:5">
      <c r="A1185" s="313">
        <v>2200506</v>
      </c>
      <c r="B1185" s="313" t="s">
        <v>1124</v>
      </c>
      <c r="C1185" s="315"/>
      <c r="D1185" s="318">
        <v>0</v>
      </c>
      <c r="E1185" s="317"/>
    </row>
    <row r="1186" s="295" customFormat="1" ht="15" customHeight="1" spans="1:5">
      <c r="A1186" s="313">
        <v>2200507</v>
      </c>
      <c r="B1186" s="313" t="s">
        <v>1125</v>
      </c>
      <c r="C1186" s="315"/>
      <c r="D1186" s="318">
        <v>0</v>
      </c>
      <c r="E1186" s="317"/>
    </row>
    <row r="1187" s="295" customFormat="1" ht="15" customHeight="1" spans="1:5">
      <c r="A1187" s="313">
        <v>2200508</v>
      </c>
      <c r="B1187" s="313" t="s">
        <v>1126</v>
      </c>
      <c r="C1187" s="315"/>
      <c r="D1187" s="318">
        <v>0</v>
      </c>
      <c r="E1187" s="317"/>
    </row>
    <row r="1188" s="295" customFormat="1" ht="15" customHeight="1" spans="1:5">
      <c r="A1188" s="313">
        <v>2200509</v>
      </c>
      <c r="B1188" s="313" t="s">
        <v>1127</v>
      </c>
      <c r="C1188" s="315"/>
      <c r="D1188" s="318">
        <v>0</v>
      </c>
      <c r="E1188" s="317"/>
    </row>
    <row r="1189" s="295" customFormat="1" ht="15" customHeight="1" spans="1:5">
      <c r="A1189" s="313">
        <v>2200510</v>
      </c>
      <c r="B1189" s="313" t="s">
        <v>1128</v>
      </c>
      <c r="C1189" s="315"/>
      <c r="D1189" s="318">
        <v>0</v>
      </c>
      <c r="E1189" s="317"/>
    </row>
    <row r="1190" s="302" customFormat="1" ht="15" customHeight="1" spans="1:5">
      <c r="A1190" s="313">
        <v>2200511</v>
      </c>
      <c r="B1190" s="313" t="s">
        <v>1129</v>
      </c>
      <c r="C1190" s="315"/>
      <c r="D1190" s="330">
        <v>0</v>
      </c>
      <c r="E1190" s="317"/>
    </row>
    <row r="1191" s="295" customFormat="1" ht="15" customHeight="1" spans="1:5">
      <c r="A1191" s="313">
        <v>2200512</v>
      </c>
      <c r="B1191" s="313" t="s">
        <v>1130</v>
      </c>
      <c r="C1191" s="315"/>
      <c r="D1191" s="316">
        <v>0</v>
      </c>
      <c r="E1191" s="317"/>
    </row>
    <row r="1192" s="295" customFormat="1" ht="15" customHeight="1" spans="1:5">
      <c r="A1192" s="313">
        <v>2200513</v>
      </c>
      <c r="B1192" s="313" t="s">
        <v>1131</v>
      </c>
      <c r="C1192" s="315"/>
      <c r="D1192" s="318">
        <v>0</v>
      </c>
      <c r="E1192" s="317"/>
    </row>
    <row r="1193" s="296" customFormat="1" ht="15" customHeight="1" spans="1:5">
      <c r="A1193" s="313">
        <v>2200514</v>
      </c>
      <c r="B1193" s="313" t="s">
        <v>1132</v>
      </c>
      <c r="C1193" s="315"/>
      <c r="D1193" s="316">
        <v>0</v>
      </c>
      <c r="E1193" s="317"/>
    </row>
    <row r="1194" s="295" customFormat="1" ht="15" customHeight="1" spans="1:5">
      <c r="A1194" s="313">
        <v>2200599</v>
      </c>
      <c r="B1194" s="313" t="s">
        <v>1133</v>
      </c>
      <c r="C1194" s="315"/>
      <c r="D1194" s="316">
        <v>0</v>
      </c>
      <c r="E1194" s="317"/>
    </row>
    <row r="1195" s="295" customFormat="1" ht="15" customHeight="1" spans="1:5">
      <c r="A1195" s="313">
        <v>22099</v>
      </c>
      <c r="B1195" s="314" t="s">
        <v>1134</v>
      </c>
      <c r="C1195" s="315">
        <f>C1196</f>
        <v>0</v>
      </c>
      <c r="D1195" s="318">
        <v>0</v>
      </c>
      <c r="E1195" s="317"/>
    </row>
    <row r="1196" s="295" customFormat="1" ht="15" customHeight="1" spans="1:5">
      <c r="A1196" s="313">
        <v>2209999</v>
      </c>
      <c r="B1196" s="313" t="s">
        <v>1135</v>
      </c>
      <c r="C1196" s="315"/>
      <c r="D1196" s="318">
        <v>0</v>
      </c>
      <c r="E1196" s="317"/>
    </row>
    <row r="1197" s="295" customFormat="1" ht="15" customHeight="1" spans="1:5">
      <c r="A1197" s="313">
        <v>221</v>
      </c>
      <c r="B1197" s="314" t="s">
        <v>1136</v>
      </c>
      <c r="C1197" s="315">
        <f>SUM(C1198,C1208,C1212)</f>
        <v>1285</v>
      </c>
      <c r="D1197" s="318">
        <v>1086</v>
      </c>
      <c r="E1197" s="317">
        <f>D1197/C1197*100</f>
        <v>84.5136186770428</v>
      </c>
    </row>
    <row r="1198" s="295" customFormat="1" ht="15" customHeight="1" spans="1:5">
      <c r="A1198" s="313">
        <v>22101</v>
      </c>
      <c r="B1198" s="314" t="s">
        <v>1137</v>
      </c>
      <c r="C1198" s="315">
        <f>SUM(C1199:C1207)</f>
        <v>891</v>
      </c>
      <c r="D1198" s="318">
        <v>496</v>
      </c>
      <c r="E1198" s="317">
        <f>D1198/C1198*100</f>
        <v>55.6677890011223</v>
      </c>
    </row>
    <row r="1199" s="295" customFormat="1" ht="15" customHeight="1" spans="1:5">
      <c r="A1199" s="313">
        <v>2210102</v>
      </c>
      <c r="B1199" s="313" t="s">
        <v>1138</v>
      </c>
      <c r="C1199" s="315"/>
      <c r="D1199" s="318">
        <v>0</v>
      </c>
      <c r="E1199" s="317"/>
    </row>
    <row r="1200" s="295" customFormat="1" ht="15" customHeight="1" spans="1:5">
      <c r="A1200" s="313">
        <v>2210103</v>
      </c>
      <c r="B1200" s="313" t="s">
        <v>1139</v>
      </c>
      <c r="C1200" s="315">
        <v>718</v>
      </c>
      <c r="D1200" s="318">
        <v>487</v>
      </c>
      <c r="E1200" s="317">
        <f>D1200/C1200*100</f>
        <v>67.8272980501393</v>
      </c>
    </row>
    <row r="1201" s="295" customFormat="1" ht="15" customHeight="1" spans="1:5">
      <c r="A1201" s="313">
        <v>2210104</v>
      </c>
      <c r="B1201" s="313" t="s">
        <v>1140</v>
      </c>
      <c r="C1201" s="315"/>
      <c r="D1201" s="318">
        <v>0</v>
      </c>
      <c r="E1201" s="317"/>
    </row>
    <row r="1202" s="295" customFormat="1" ht="15" customHeight="1" spans="1:5">
      <c r="A1202" s="313">
        <v>2210105</v>
      </c>
      <c r="B1202" s="313" t="s">
        <v>1141</v>
      </c>
      <c r="C1202" s="315"/>
      <c r="D1202" s="318">
        <v>0</v>
      </c>
      <c r="E1202" s="317"/>
    </row>
    <row r="1203" s="295" customFormat="1" ht="15" customHeight="1" spans="1:5">
      <c r="A1203" s="313">
        <v>2210108</v>
      </c>
      <c r="B1203" s="313" t="s">
        <v>1142</v>
      </c>
      <c r="C1203" s="323"/>
      <c r="D1203" s="318">
        <v>0</v>
      </c>
      <c r="E1203" s="317"/>
    </row>
    <row r="1204" s="295" customFormat="1" ht="15" customHeight="1" spans="1:5">
      <c r="A1204" s="313">
        <v>2210111</v>
      </c>
      <c r="B1204" s="324" t="s">
        <v>1143</v>
      </c>
      <c r="C1204" s="315"/>
      <c r="D1204" s="318">
        <v>0</v>
      </c>
      <c r="E1204" s="317"/>
    </row>
    <row r="1205" s="296" customFormat="1" ht="15" customHeight="1" spans="1:5">
      <c r="A1205" s="313">
        <v>2210112</v>
      </c>
      <c r="B1205" s="313" t="s">
        <v>1144</v>
      </c>
      <c r="C1205" s="325"/>
      <c r="D1205" s="319">
        <v>0</v>
      </c>
      <c r="E1205" s="317"/>
    </row>
    <row r="1206" s="295" customFormat="1" ht="15" customHeight="1" spans="1:5">
      <c r="A1206" s="313">
        <v>2210113</v>
      </c>
      <c r="B1206" s="313" t="s">
        <v>1145</v>
      </c>
      <c r="C1206" s="315"/>
      <c r="D1206" s="316">
        <v>0</v>
      </c>
      <c r="E1206" s="317"/>
    </row>
    <row r="1207" s="296" customFormat="1" ht="15" customHeight="1" spans="1:5">
      <c r="A1207" s="313">
        <v>2210199</v>
      </c>
      <c r="B1207" s="313" t="s">
        <v>1146</v>
      </c>
      <c r="C1207" s="323">
        <v>173</v>
      </c>
      <c r="D1207" s="319">
        <v>9</v>
      </c>
      <c r="E1207" s="317">
        <f>D1207/C1207*100</f>
        <v>5.20231213872832</v>
      </c>
    </row>
    <row r="1208" s="295" customFormat="1" ht="15" customHeight="1" spans="1:5">
      <c r="A1208" s="313">
        <v>22102</v>
      </c>
      <c r="B1208" s="331" t="s">
        <v>1147</v>
      </c>
      <c r="C1208" s="315">
        <f>SUM(C1209:C1211)</f>
        <v>394</v>
      </c>
      <c r="D1208" s="318">
        <v>590</v>
      </c>
      <c r="E1208" s="317">
        <f>D1208/C1208*100</f>
        <v>149.746192893401</v>
      </c>
    </row>
    <row r="1209" s="295" customFormat="1" ht="15" customHeight="1" spans="1:5">
      <c r="A1209" s="313">
        <v>2210201</v>
      </c>
      <c r="B1209" s="313" t="s">
        <v>1148</v>
      </c>
      <c r="C1209" s="325">
        <v>394</v>
      </c>
      <c r="D1209" s="318">
        <v>590</v>
      </c>
      <c r="E1209" s="317">
        <f>D1209/C1209*100</f>
        <v>149.746192893401</v>
      </c>
    </row>
    <row r="1210" s="295" customFormat="1" ht="15" customHeight="1" spans="1:5">
      <c r="A1210" s="313">
        <v>2210202</v>
      </c>
      <c r="B1210" s="313" t="s">
        <v>1149</v>
      </c>
      <c r="C1210" s="315"/>
      <c r="D1210" s="318">
        <v>0</v>
      </c>
      <c r="E1210" s="317"/>
    </row>
    <row r="1211" s="295" customFormat="1" ht="15" customHeight="1" spans="1:5">
      <c r="A1211" s="313">
        <v>2210203</v>
      </c>
      <c r="B1211" s="313" t="s">
        <v>1150</v>
      </c>
      <c r="C1211" s="315"/>
      <c r="D1211" s="318">
        <v>0</v>
      </c>
      <c r="E1211" s="317"/>
    </row>
    <row r="1212" s="295" customFormat="1" ht="15" customHeight="1" spans="1:5">
      <c r="A1212" s="313">
        <v>22103</v>
      </c>
      <c r="B1212" s="314" t="s">
        <v>1151</v>
      </c>
      <c r="C1212" s="315">
        <f>SUM(C1213:C1215)</f>
        <v>0</v>
      </c>
      <c r="D1212" s="318">
        <v>0</v>
      </c>
      <c r="E1212" s="317"/>
    </row>
    <row r="1213" s="295" customFormat="1" ht="15" customHeight="1" spans="1:5">
      <c r="A1213" s="313">
        <v>2210301</v>
      </c>
      <c r="B1213" s="313" t="s">
        <v>1152</v>
      </c>
      <c r="C1213" s="315"/>
      <c r="D1213" s="318">
        <v>0</v>
      </c>
      <c r="E1213" s="317"/>
    </row>
    <row r="1214" s="295" customFormat="1" ht="15" customHeight="1" spans="1:5">
      <c r="A1214" s="313">
        <v>2210302</v>
      </c>
      <c r="B1214" s="313" t="s">
        <v>1153</v>
      </c>
      <c r="C1214" s="315"/>
      <c r="D1214" s="318">
        <v>0</v>
      </c>
      <c r="E1214" s="317"/>
    </row>
    <row r="1215" s="295" customFormat="1" ht="15" customHeight="1" spans="1:5">
      <c r="A1215" s="313">
        <v>2210399</v>
      </c>
      <c r="B1215" s="313" t="s">
        <v>1154</v>
      </c>
      <c r="C1215" s="315"/>
      <c r="D1215" s="318">
        <v>0</v>
      </c>
      <c r="E1215" s="317"/>
    </row>
    <row r="1216" s="295" customFormat="1" ht="15" customHeight="1" spans="1:5">
      <c r="A1216" s="313">
        <v>222</v>
      </c>
      <c r="B1216" s="314" t="s">
        <v>1155</v>
      </c>
      <c r="C1216" s="315">
        <f>C1217+C1235+C1242+C1248</f>
        <v>0</v>
      </c>
      <c r="D1216" s="318">
        <v>0</v>
      </c>
      <c r="E1216" s="317"/>
    </row>
    <row r="1217" s="295" customFormat="1" ht="15" customHeight="1" spans="1:5">
      <c r="A1217" s="313">
        <v>22201</v>
      </c>
      <c r="B1217" s="314" t="s">
        <v>1156</v>
      </c>
      <c r="C1217" s="315">
        <f>SUM(C1218:C1234)</f>
        <v>0</v>
      </c>
      <c r="D1217" s="318">
        <v>0</v>
      </c>
      <c r="E1217" s="317"/>
    </row>
    <row r="1218" s="295" customFormat="1" ht="15" customHeight="1" spans="1:5">
      <c r="A1218" s="313">
        <v>2220101</v>
      </c>
      <c r="B1218" s="313" t="s">
        <v>241</v>
      </c>
      <c r="C1218" s="315"/>
      <c r="D1218" s="318">
        <v>0</v>
      </c>
      <c r="E1218" s="317"/>
    </row>
    <row r="1219" s="295" customFormat="1" ht="15" customHeight="1" spans="1:5">
      <c r="A1219" s="313">
        <v>2220102</v>
      </c>
      <c r="B1219" s="313" t="s">
        <v>242</v>
      </c>
      <c r="C1219" s="315"/>
      <c r="D1219" s="318">
        <v>0</v>
      </c>
      <c r="E1219" s="317"/>
    </row>
    <row r="1220" s="295" customFormat="1" ht="15" customHeight="1" spans="1:5">
      <c r="A1220" s="313">
        <v>2220103</v>
      </c>
      <c r="B1220" s="313" t="s">
        <v>243</v>
      </c>
      <c r="C1220" s="315"/>
      <c r="D1220" s="318">
        <v>0</v>
      </c>
      <c r="E1220" s="317"/>
    </row>
    <row r="1221" s="295" customFormat="1" ht="15" customHeight="1" spans="1:5">
      <c r="A1221" s="313">
        <v>2220104</v>
      </c>
      <c r="B1221" s="313" t="s">
        <v>1157</v>
      </c>
      <c r="C1221" s="315"/>
      <c r="D1221" s="318">
        <v>0</v>
      </c>
      <c r="E1221" s="317"/>
    </row>
    <row r="1222" s="295" customFormat="1" ht="15" customHeight="1" spans="1:5">
      <c r="A1222" s="313">
        <v>2220105</v>
      </c>
      <c r="B1222" s="313" t="s">
        <v>1158</v>
      </c>
      <c r="C1222" s="315"/>
      <c r="D1222" s="318">
        <v>0</v>
      </c>
      <c r="E1222" s="317"/>
    </row>
    <row r="1223" s="295" customFormat="1" ht="15" customHeight="1" spans="1:5">
      <c r="A1223" s="313">
        <v>2220106</v>
      </c>
      <c r="B1223" s="313" t="s">
        <v>1159</v>
      </c>
      <c r="C1223" s="315"/>
      <c r="D1223" s="318">
        <v>0</v>
      </c>
      <c r="E1223" s="317"/>
    </row>
    <row r="1224" s="295" customFormat="1" ht="15" customHeight="1" spans="1:5">
      <c r="A1224" s="313">
        <v>2220107</v>
      </c>
      <c r="B1224" s="313" t="s">
        <v>1160</v>
      </c>
      <c r="C1224" s="315"/>
      <c r="D1224" s="318">
        <v>0</v>
      </c>
      <c r="E1224" s="317"/>
    </row>
    <row r="1225" s="295" customFormat="1" ht="15" customHeight="1" spans="1:5">
      <c r="A1225" s="313">
        <v>2220112</v>
      </c>
      <c r="B1225" s="313" t="s">
        <v>1161</v>
      </c>
      <c r="C1225" s="315"/>
      <c r="D1225" s="318">
        <v>0</v>
      </c>
      <c r="E1225" s="317"/>
    </row>
    <row r="1226" s="295" customFormat="1" ht="15" customHeight="1" spans="1:5">
      <c r="A1226" s="313">
        <v>2220113</v>
      </c>
      <c r="B1226" s="313" t="s">
        <v>1162</v>
      </c>
      <c r="C1226" s="315"/>
      <c r="D1226" s="318">
        <v>0</v>
      </c>
      <c r="E1226" s="317"/>
    </row>
    <row r="1227" s="295" customFormat="1" ht="15" customHeight="1" spans="1:5">
      <c r="A1227" s="313">
        <v>2220114</v>
      </c>
      <c r="B1227" s="313" t="s">
        <v>1163</v>
      </c>
      <c r="C1227" s="315"/>
      <c r="D1227" s="318">
        <v>0</v>
      </c>
      <c r="E1227" s="317"/>
    </row>
    <row r="1228" s="296" customFormat="1" ht="15" customHeight="1" spans="1:5">
      <c r="A1228" s="313">
        <v>2220115</v>
      </c>
      <c r="B1228" s="313" t="s">
        <v>1164</v>
      </c>
      <c r="C1228" s="315"/>
      <c r="D1228" s="319">
        <v>0</v>
      </c>
      <c r="E1228" s="317"/>
    </row>
    <row r="1229" s="296" customFormat="1" ht="15" customHeight="1" spans="1:5">
      <c r="A1229" s="313">
        <v>2220118</v>
      </c>
      <c r="B1229" s="313" t="s">
        <v>1165</v>
      </c>
      <c r="C1229" s="315"/>
      <c r="D1229" s="319">
        <v>0</v>
      </c>
      <c r="E1229" s="317"/>
    </row>
    <row r="1230" s="295" customFormat="1" ht="15" customHeight="1" spans="1:5">
      <c r="A1230" s="313">
        <v>2220119</v>
      </c>
      <c r="B1230" s="313" t="s">
        <v>1166</v>
      </c>
      <c r="C1230" s="315"/>
      <c r="D1230" s="318">
        <v>0</v>
      </c>
      <c r="E1230" s="317"/>
    </row>
    <row r="1231" s="295" customFormat="1" ht="15" customHeight="1" spans="1:5">
      <c r="A1231" s="313">
        <v>2220120</v>
      </c>
      <c r="B1231" s="313" t="s">
        <v>1167</v>
      </c>
      <c r="C1231" s="315"/>
      <c r="D1231" s="318">
        <v>0</v>
      </c>
      <c r="E1231" s="317"/>
    </row>
    <row r="1232" s="295" customFormat="1" ht="15" customHeight="1" spans="1:5">
      <c r="A1232" s="313">
        <v>2220121</v>
      </c>
      <c r="B1232" s="313" t="s">
        <v>1168</v>
      </c>
      <c r="C1232" s="315"/>
      <c r="D1232" s="318">
        <v>0</v>
      </c>
      <c r="E1232" s="317"/>
    </row>
    <row r="1233" s="294" customFormat="1" ht="15" customHeight="1" spans="1:5">
      <c r="A1233" s="313">
        <v>2220150</v>
      </c>
      <c r="B1233" s="313" t="s">
        <v>250</v>
      </c>
      <c r="C1233" s="315"/>
      <c r="D1233" s="320">
        <v>0</v>
      </c>
      <c r="E1233" s="317"/>
    </row>
    <row r="1234" s="295" customFormat="1" ht="15" customHeight="1" spans="1:5">
      <c r="A1234" s="313">
        <v>2220199</v>
      </c>
      <c r="B1234" s="313" t="s">
        <v>1169</v>
      </c>
      <c r="C1234" s="315"/>
      <c r="D1234" s="318">
        <v>0</v>
      </c>
      <c r="E1234" s="317"/>
    </row>
    <row r="1235" s="295" customFormat="1" ht="15" customHeight="1" spans="1:5">
      <c r="A1235" s="313">
        <v>22203</v>
      </c>
      <c r="B1235" s="314" t="s">
        <v>1170</v>
      </c>
      <c r="C1235" s="315">
        <f>SUM(C1236:C1241)</f>
        <v>0</v>
      </c>
      <c r="D1235" s="318">
        <v>0</v>
      </c>
      <c r="E1235" s="317"/>
    </row>
    <row r="1236" s="295" customFormat="1" ht="15" customHeight="1" spans="1:5">
      <c r="A1236" s="313">
        <v>2220301</v>
      </c>
      <c r="B1236" s="313" t="s">
        <v>1171</v>
      </c>
      <c r="C1236" s="315"/>
      <c r="D1236" s="318">
        <v>0</v>
      </c>
      <c r="E1236" s="317"/>
    </row>
    <row r="1237" s="295" customFormat="1" ht="15" customHeight="1" spans="1:5">
      <c r="A1237" s="313">
        <v>2220303</v>
      </c>
      <c r="B1237" s="313" t="s">
        <v>1172</v>
      </c>
      <c r="C1237" s="315"/>
      <c r="D1237" s="318">
        <v>0</v>
      </c>
      <c r="E1237" s="317"/>
    </row>
    <row r="1238" s="295" customFormat="1" ht="15" customHeight="1" spans="1:5">
      <c r="A1238" s="313">
        <v>2220304</v>
      </c>
      <c r="B1238" s="313" t="s">
        <v>1173</v>
      </c>
      <c r="C1238" s="315"/>
      <c r="D1238" s="318">
        <v>0</v>
      </c>
      <c r="E1238" s="317"/>
    </row>
    <row r="1239" s="295" customFormat="1" ht="15" customHeight="1" spans="1:5">
      <c r="A1239" s="313">
        <v>2220305</v>
      </c>
      <c r="B1239" s="313" t="s">
        <v>1174</v>
      </c>
      <c r="C1239" s="315"/>
      <c r="D1239" s="318">
        <v>0</v>
      </c>
      <c r="E1239" s="317"/>
    </row>
    <row r="1240" s="295" customFormat="1" ht="15" customHeight="1" spans="1:5">
      <c r="A1240" s="313">
        <v>2220306</v>
      </c>
      <c r="B1240" s="313" t="s">
        <v>1175</v>
      </c>
      <c r="C1240" s="315"/>
      <c r="D1240" s="318">
        <v>0</v>
      </c>
      <c r="E1240" s="317"/>
    </row>
    <row r="1241" s="295" customFormat="1" ht="15" customHeight="1" spans="1:5">
      <c r="A1241" s="313">
        <v>2220399</v>
      </c>
      <c r="B1241" s="313" t="s">
        <v>1176</v>
      </c>
      <c r="C1241" s="315"/>
      <c r="D1241" s="318">
        <v>0</v>
      </c>
      <c r="E1241" s="317"/>
    </row>
    <row r="1242" s="295" customFormat="1" ht="15" customHeight="1" spans="1:5">
      <c r="A1242" s="313">
        <v>22204</v>
      </c>
      <c r="B1242" s="314" t="s">
        <v>1177</v>
      </c>
      <c r="C1242" s="315">
        <f>SUM(C1243:C1247)</f>
        <v>0</v>
      </c>
      <c r="D1242" s="318">
        <v>0</v>
      </c>
      <c r="E1242" s="317"/>
    </row>
    <row r="1243" s="295" customFormat="1" ht="15" customHeight="1" spans="1:5">
      <c r="A1243" s="313">
        <v>2220401</v>
      </c>
      <c r="B1243" s="313" t="s">
        <v>1178</v>
      </c>
      <c r="C1243" s="315"/>
      <c r="D1243" s="318">
        <v>0</v>
      </c>
      <c r="E1243" s="317"/>
    </row>
    <row r="1244" s="295" customFormat="1" ht="15" customHeight="1" spans="1:5">
      <c r="A1244" s="313">
        <v>2220402</v>
      </c>
      <c r="B1244" s="313" t="s">
        <v>1179</v>
      </c>
      <c r="C1244" s="315"/>
      <c r="D1244" s="318">
        <v>0</v>
      </c>
      <c r="E1244" s="317"/>
    </row>
    <row r="1245" s="295" customFormat="1" ht="15" customHeight="1" spans="1:5">
      <c r="A1245" s="313">
        <v>2220403</v>
      </c>
      <c r="B1245" s="313" t="s">
        <v>1180</v>
      </c>
      <c r="C1245" s="315"/>
      <c r="D1245" s="318">
        <v>0</v>
      </c>
      <c r="E1245" s="317"/>
    </row>
    <row r="1246" s="295" customFormat="1" ht="15" customHeight="1" spans="1:5">
      <c r="A1246" s="313">
        <v>2220404</v>
      </c>
      <c r="B1246" s="313" t="s">
        <v>1181</v>
      </c>
      <c r="C1246" s="315"/>
      <c r="D1246" s="318">
        <v>0</v>
      </c>
      <c r="E1246" s="317"/>
    </row>
    <row r="1247" s="295" customFormat="1" ht="15" customHeight="1" spans="1:5">
      <c r="A1247" s="313">
        <v>2220499</v>
      </c>
      <c r="B1247" s="313" t="s">
        <v>1182</v>
      </c>
      <c r="C1247" s="315"/>
      <c r="D1247" s="318">
        <v>0</v>
      </c>
      <c r="E1247" s="317"/>
    </row>
    <row r="1248" s="295" customFormat="1" ht="15" customHeight="1" spans="1:5">
      <c r="A1248" s="313">
        <v>22205</v>
      </c>
      <c r="B1248" s="314" t="s">
        <v>1183</v>
      </c>
      <c r="C1248" s="315">
        <f>SUM(C1249:C1260)</f>
        <v>0</v>
      </c>
      <c r="D1248" s="318">
        <v>0</v>
      </c>
      <c r="E1248" s="317"/>
    </row>
    <row r="1249" s="295" customFormat="1" ht="15" customHeight="1" spans="1:5">
      <c r="A1249" s="313">
        <v>2220501</v>
      </c>
      <c r="B1249" s="313" t="s">
        <v>1184</v>
      </c>
      <c r="C1249" s="315"/>
      <c r="D1249" s="318">
        <v>0</v>
      </c>
      <c r="E1249" s="317"/>
    </row>
    <row r="1250" s="295" customFormat="1" ht="15" customHeight="1" spans="1:5">
      <c r="A1250" s="313">
        <v>2220502</v>
      </c>
      <c r="B1250" s="313" t="s">
        <v>1185</v>
      </c>
      <c r="C1250" s="315"/>
      <c r="D1250" s="318">
        <v>0</v>
      </c>
      <c r="E1250" s="317"/>
    </row>
    <row r="1251" s="295" customFormat="1" ht="15" customHeight="1" spans="1:5">
      <c r="A1251" s="313">
        <v>2220503</v>
      </c>
      <c r="B1251" s="313" t="s">
        <v>1186</v>
      </c>
      <c r="C1251" s="315"/>
      <c r="D1251" s="318">
        <v>0</v>
      </c>
      <c r="E1251" s="317"/>
    </row>
    <row r="1252" s="295" customFormat="1" ht="15" customHeight="1" spans="1:5">
      <c r="A1252" s="313">
        <v>2220504</v>
      </c>
      <c r="B1252" s="313" t="s">
        <v>1187</v>
      </c>
      <c r="C1252" s="315"/>
      <c r="D1252" s="318">
        <v>0</v>
      </c>
      <c r="E1252" s="317"/>
    </row>
    <row r="1253" s="295" customFormat="1" ht="15" customHeight="1" spans="1:5">
      <c r="A1253" s="313">
        <v>2220505</v>
      </c>
      <c r="B1253" s="313" t="s">
        <v>1188</v>
      </c>
      <c r="C1253" s="315"/>
      <c r="D1253" s="318">
        <v>0</v>
      </c>
      <c r="E1253" s="317"/>
    </row>
    <row r="1254" s="295" customFormat="1" ht="15" customHeight="1" spans="1:5">
      <c r="A1254" s="313">
        <v>2220506</v>
      </c>
      <c r="B1254" s="313" t="s">
        <v>1189</v>
      </c>
      <c r="C1254" s="315"/>
      <c r="D1254" s="318">
        <v>0</v>
      </c>
      <c r="E1254" s="317"/>
    </row>
    <row r="1255" s="295" customFormat="1" ht="15" customHeight="1" spans="1:5">
      <c r="A1255" s="313">
        <v>2220507</v>
      </c>
      <c r="B1255" s="313" t="s">
        <v>1190</v>
      </c>
      <c r="C1255" s="315"/>
      <c r="D1255" s="318">
        <v>0</v>
      </c>
      <c r="E1255" s="317"/>
    </row>
    <row r="1256" s="295" customFormat="1" ht="15" customHeight="1" spans="1:5">
      <c r="A1256" s="313">
        <v>2220508</v>
      </c>
      <c r="B1256" s="313" t="s">
        <v>1191</v>
      </c>
      <c r="C1256" s="315"/>
      <c r="D1256" s="318">
        <v>0</v>
      </c>
      <c r="E1256" s="317"/>
    </row>
    <row r="1257" s="295" customFormat="1" ht="15" customHeight="1" spans="1:5">
      <c r="A1257" s="313">
        <v>2220509</v>
      </c>
      <c r="B1257" s="313" t="s">
        <v>1192</v>
      </c>
      <c r="C1257" s="315"/>
      <c r="D1257" s="318">
        <v>0</v>
      </c>
      <c r="E1257" s="317"/>
    </row>
    <row r="1258" s="295" customFormat="1" ht="15" customHeight="1" spans="1:5">
      <c r="A1258" s="313">
        <v>2220510</v>
      </c>
      <c r="B1258" s="313" t="s">
        <v>1193</v>
      </c>
      <c r="C1258" s="315"/>
      <c r="D1258" s="318">
        <v>0</v>
      </c>
      <c r="E1258" s="317"/>
    </row>
    <row r="1259" s="295" customFormat="1" ht="15" customHeight="1" spans="1:5">
      <c r="A1259" s="313">
        <v>2220511</v>
      </c>
      <c r="B1259" s="313" t="s">
        <v>1194</v>
      </c>
      <c r="C1259" s="315"/>
      <c r="D1259" s="316">
        <v>0</v>
      </c>
      <c r="E1259" s="317"/>
    </row>
    <row r="1260" s="295" customFormat="1" ht="15" customHeight="1" spans="1:5">
      <c r="A1260" s="313">
        <v>2220599</v>
      </c>
      <c r="B1260" s="313" t="s">
        <v>1195</v>
      </c>
      <c r="C1260" s="315"/>
      <c r="D1260" s="316">
        <v>0</v>
      </c>
      <c r="E1260" s="317"/>
    </row>
    <row r="1261" s="295" customFormat="1" ht="15" customHeight="1" spans="1:5">
      <c r="A1261" s="313">
        <v>224</v>
      </c>
      <c r="B1261" s="314" t="s">
        <v>1196</v>
      </c>
      <c r="C1261" s="315">
        <f>C1262+C1273+C1280+C1288+C1301+C1305+C1309</f>
        <v>1027</v>
      </c>
      <c r="D1261" s="318">
        <v>1944</v>
      </c>
      <c r="E1261" s="317">
        <f>D1261/C1261*100</f>
        <v>189.289191820837</v>
      </c>
    </row>
    <row r="1262" s="295" customFormat="1" ht="15" customHeight="1" spans="1:5">
      <c r="A1262" s="313">
        <v>22401</v>
      </c>
      <c r="B1262" s="314" t="s">
        <v>1197</v>
      </c>
      <c r="C1262" s="315">
        <f>SUM(C1263:C1272)</f>
        <v>417</v>
      </c>
      <c r="D1262" s="318">
        <v>1316</v>
      </c>
      <c r="E1262" s="317">
        <f>D1262/C1262*100</f>
        <v>315.587529976019</v>
      </c>
    </row>
    <row r="1263" s="295" customFormat="1" ht="15" customHeight="1" spans="1:5">
      <c r="A1263" s="313">
        <v>2240101</v>
      </c>
      <c r="B1263" s="313" t="s">
        <v>241</v>
      </c>
      <c r="C1263" s="315"/>
      <c r="D1263" s="318">
        <v>0</v>
      </c>
      <c r="E1263" s="317"/>
    </row>
    <row r="1264" s="295" customFormat="1" ht="15" customHeight="1" spans="1:5">
      <c r="A1264" s="313">
        <v>2240102</v>
      </c>
      <c r="B1264" s="313" t="s">
        <v>242</v>
      </c>
      <c r="C1264" s="315"/>
      <c r="D1264" s="318">
        <v>4</v>
      </c>
      <c r="E1264" s="317"/>
    </row>
    <row r="1265" s="295" customFormat="1" ht="15" customHeight="1" spans="1:5">
      <c r="A1265" s="313">
        <v>2240103</v>
      </c>
      <c r="B1265" s="313" t="s">
        <v>243</v>
      </c>
      <c r="C1265" s="315"/>
      <c r="D1265" s="318">
        <v>0</v>
      </c>
      <c r="E1265" s="317"/>
    </row>
    <row r="1266" s="295" customFormat="1" ht="15" customHeight="1" spans="1:5">
      <c r="A1266" s="313">
        <v>2240104</v>
      </c>
      <c r="B1266" s="313" t="s">
        <v>1198</v>
      </c>
      <c r="C1266" s="315"/>
      <c r="D1266" s="318">
        <v>0</v>
      </c>
      <c r="E1266" s="317"/>
    </row>
    <row r="1267" s="295" customFormat="1" ht="15" customHeight="1" spans="1:5">
      <c r="A1267" s="313">
        <v>2240105</v>
      </c>
      <c r="B1267" s="313" t="s">
        <v>1199</v>
      </c>
      <c r="C1267" s="315"/>
      <c r="D1267" s="318">
        <v>0</v>
      </c>
      <c r="E1267" s="317"/>
    </row>
    <row r="1268" s="295" customFormat="1" ht="15" customHeight="1" spans="1:5">
      <c r="A1268" s="313">
        <v>2240106</v>
      </c>
      <c r="B1268" s="313" t="s">
        <v>1200</v>
      </c>
      <c r="C1268" s="315">
        <v>275</v>
      </c>
      <c r="D1268" s="318">
        <v>0</v>
      </c>
      <c r="E1268" s="317">
        <f>D1268/C1268*100</f>
        <v>0</v>
      </c>
    </row>
    <row r="1269" s="295" customFormat="1" ht="15" customHeight="1" spans="1:5">
      <c r="A1269" s="313">
        <v>2240108</v>
      </c>
      <c r="B1269" s="313" t="s">
        <v>1201</v>
      </c>
      <c r="C1269" s="315"/>
      <c r="D1269" s="318">
        <v>0</v>
      </c>
      <c r="E1269" s="317"/>
    </row>
    <row r="1270" s="295" customFormat="1" ht="15" customHeight="1" spans="1:5">
      <c r="A1270" s="313">
        <v>2240109</v>
      </c>
      <c r="B1270" s="313" t="s">
        <v>1202</v>
      </c>
      <c r="C1270" s="315"/>
      <c r="D1270" s="318">
        <v>0</v>
      </c>
      <c r="E1270" s="317"/>
    </row>
    <row r="1271" s="295" customFormat="1" ht="15" customHeight="1" spans="1:5">
      <c r="A1271" s="313">
        <v>2240150</v>
      </c>
      <c r="B1271" s="313" t="s">
        <v>250</v>
      </c>
      <c r="C1271" s="315"/>
      <c r="D1271" s="316">
        <v>0</v>
      </c>
      <c r="E1271" s="317"/>
    </row>
    <row r="1272" s="295" customFormat="1" ht="15" customHeight="1" spans="1:5">
      <c r="A1272" s="313">
        <v>2240199</v>
      </c>
      <c r="B1272" s="313" t="s">
        <v>1203</v>
      </c>
      <c r="C1272" s="315">
        <v>142</v>
      </c>
      <c r="D1272" s="318">
        <v>1312</v>
      </c>
      <c r="E1272" s="317">
        <f>D1272/C1272*100</f>
        <v>923.943661971831</v>
      </c>
    </row>
    <row r="1273" s="295" customFormat="1" ht="15" customHeight="1" spans="1:5">
      <c r="A1273" s="313">
        <v>22402</v>
      </c>
      <c r="B1273" s="314" t="s">
        <v>1204</v>
      </c>
      <c r="C1273" s="315">
        <f>SUM(C1274:C1279)</f>
        <v>500</v>
      </c>
      <c r="D1273" s="318">
        <v>545</v>
      </c>
      <c r="E1273" s="317">
        <f>D1273/C1273*100</f>
        <v>109</v>
      </c>
    </row>
    <row r="1274" s="295" customFormat="1" ht="15" customHeight="1" spans="1:5">
      <c r="A1274" s="313">
        <v>2240201</v>
      </c>
      <c r="B1274" s="313" t="s">
        <v>241</v>
      </c>
      <c r="C1274" s="315"/>
      <c r="D1274" s="318">
        <v>0</v>
      </c>
      <c r="E1274" s="317"/>
    </row>
    <row r="1275" s="295" customFormat="1" ht="15" customHeight="1" spans="1:5">
      <c r="A1275" s="313">
        <v>2240202</v>
      </c>
      <c r="B1275" s="313" t="s">
        <v>242</v>
      </c>
      <c r="C1275" s="315"/>
      <c r="D1275" s="318">
        <v>0</v>
      </c>
      <c r="E1275" s="317"/>
    </row>
    <row r="1276" s="295" customFormat="1" ht="15" customHeight="1" spans="1:5">
      <c r="A1276" s="313">
        <v>2240203</v>
      </c>
      <c r="B1276" s="313" t="s">
        <v>243</v>
      </c>
      <c r="C1276" s="315"/>
      <c r="D1276" s="318">
        <v>0</v>
      </c>
      <c r="E1276" s="317"/>
    </row>
    <row r="1277" s="295" customFormat="1" ht="15" customHeight="1" spans="1:5">
      <c r="A1277" s="313">
        <v>2240204</v>
      </c>
      <c r="B1277" s="313" t="s">
        <v>1205</v>
      </c>
      <c r="C1277" s="315"/>
      <c r="D1277" s="318">
        <v>0</v>
      </c>
      <c r="E1277" s="317"/>
    </row>
    <row r="1278" s="295" customFormat="1" ht="15" customHeight="1" spans="1:5">
      <c r="A1278" s="313">
        <v>2240250</v>
      </c>
      <c r="B1278" s="313" t="s">
        <v>250</v>
      </c>
      <c r="C1278" s="315"/>
      <c r="D1278" s="318">
        <v>0</v>
      </c>
      <c r="E1278" s="317"/>
    </row>
    <row r="1279" s="295" customFormat="1" ht="15" customHeight="1" spans="1:5">
      <c r="A1279" s="313">
        <v>2240299</v>
      </c>
      <c r="B1279" s="313" t="s">
        <v>1206</v>
      </c>
      <c r="C1279" s="315">
        <v>500</v>
      </c>
      <c r="D1279" s="318">
        <v>545</v>
      </c>
      <c r="E1279" s="317">
        <f>D1279/C1279*100</f>
        <v>109</v>
      </c>
    </row>
    <row r="1280" s="295" customFormat="1" ht="15" customHeight="1" spans="1:5">
      <c r="A1280" s="313">
        <v>22404</v>
      </c>
      <c r="B1280" s="314" t="s">
        <v>1207</v>
      </c>
      <c r="C1280" s="315">
        <f>SUM(C1281:C1287)</f>
        <v>0</v>
      </c>
      <c r="D1280" s="318">
        <v>0</v>
      </c>
      <c r="E1280" s="317"/>
    </row>
    <row r="1281" s="296" customFormat="1" ht="15" customHeight="1" spans="1:5">
      <c r="A1281" s="313">
        <v>2240401</v>
      </c>
      <c r="B1281" s="313" t="s">
        <v>241</v>
      </c>
      <c r="C1281" s="315"/>
      <c r="D1281" s="319">
        <v>0</v>
      </c>
      <c r="E1281" s="317"/>
    </row>
    <row r="1282" s="295" customFormat="1" ht="15" customHeight="1" spans="1:5">
      <c r="A1282" s="313">
        <v>2240402</v>
      </c>
      <c r="B1282" s="313" t="s">
        <v>242</v>
      </c>
      <c r="C1282" s="315"/>
      <c r="D1282" s="318">
        <v>0</v>
      </c>
      <c r="E1282" s="317"/>
    </row>
    <row r="1283" s="295" customFormat="1" ht="15" customHeight="1" spans="1:5">
      <c r="A1283" s="313">
        <v>2240403</v>
      </c>
      <c r="B1283" s="313" t="s">
        <v>243</v>
      </c>
      <c r="C1283" s="315"/>
      <c r="D1283" s="318">
        <v>0</v>
      </c>
      <c r="E1283" s="317"/>
    </row>
    <row r="1284" s="295" customFormat="1" ht="15" customHeight="1" spans="1:5">
      <c r="A1284" s="313">
        <v>2240404</v>
      </c>
      <c r="B1284" s="313" t="s">
        <v>1208</v>
      </c>
      <c r="C1284" s="315"/>
      <c r="D1284" s="318">
        <v>0</v>
      </c>
      <c r="E1284" s="317"/>
    </row>
    <row r="1285" s="295" customFormat="1" ht="15" customHeight="1" spans="1:5">
      <c r="A1285" s="313">
        <v>2240405</v>
      </c>
      <c r="B1285" s="313" t="s">
        <v>1209</v>
      </c>
      <c r="C1285" s="315"/>
      <c r="D1285" s="318">
        <v>0</v>
      </c>
      <c r="E1285" s="317"/>
    </row>
    <row r="1286" s="295" customFormat="1" ht="15" customHeight="1" spans="1:5">
      <c r="A1286" s="313">
        <v>2240450</v>
      </c>
      <c r="B1286" s="313" t="s">
        <v>250</v>
      </c>
      <c r="C1286" s="315"/>
      <c r="D1286" s="316">
        <v>0</v>
      </c>
      <c r="E1286" s="317"/>
    </row>
    <row r="1287" s="295" customFormat="1" ht="15" customHeight="1" spans="1:5">
      <c r="A1287" s="313">
        <v>2240499</v>
      </c>
      <c r="B1287" s="313" t="s">
        <v>1210</v>
      </c>
      <c r="C1287" s="315"/>
      <c r="D1287" s="318">
        <v>0</v>
      </c>
      <c r="E1287" s="317"/>
    </row>
    <row r="1288" s="294" customFormat="1" ht="15" customHeight="1" spans="1:5">
      <c r="A1288" s="313">
        <v>22405</v>
      </c>
      <c r="B1288" s="314" t="s">
        <v>1211</v>
      </c>
      <c r="C1288" s="315">
        <f>SUM(C1289:C1300)</f>
        <v>0</v>
      </c>
      <c r="D1288" s="320">
        <v>21</v>
      </c>
      <c r="E1288" s="317"/>
    </row>
    <row r="1289" s="294" customFormat="1" ht="15" customHeight="1" spans="1:5">
      <c r="A1289" s="313">
        <v>2240501</v>
      </c>
      <c r="B1289" s="313" t="s">
        <v>241</v>
      </c>
      <c r="C1289" s="315"/>
      <c r="D1289" s="320">
        <v>0</v>
      </c>
      <c r="E1289" s="317"/>
    </row>
    <row r="1290" s="295" customFormat="1" ht="15" customHeight="1" spans="1:5">
      <c r="A1290" s="313">
        <v>2240502</v>
      </c>
      <c r="B1290" s="313" t="s">
        <v>242</v>
      </c>
      <c r="C1290" s="315"/>
      <c r="D1290" s="318">
        <v>0</v>
      </c>
      <c r="E1290" s="317"/>
    </row>
    <row r="1291" s="295" customFormat="1" ht="15" customHeight="1" spans="1:5">
      <c r="A1291" s="313">
        <v>2240503</v>
      </c>
      <c r="B1291" s="313" t="s">
        <v>243</v>
      </c>
      <c r="C1291" s="315"/>
      <c r="D1291" s="318">
        <v>0</v>
      </c>
      <c r="E1291" s="317"/>
    </row>
    <row r="1292" s="294" customFormat="1" ht="15" customHeight="1" spans="1:5">
      <c r="A1292" s="313">
        <v>2240504</v>
      </c>
      <c r="B1292" s="313" t="s">
        <v>1212</v>
      </c>
      <c r="C1292" s="315"/>
      <c r="D1292" s="320">
        <v>0</v>
      </c>
      <c r="E1292" s="317"/>
    </row>
    <row r="1293" s="295" customFormat="1" ht="15" customHeight="1" spans="1:5">
      <c r="A1293" s="313">
        <v>2240505</v>
      </c>
      <c r="B1293" s="313" t="s">
        <v>1213</v>
      </c>
      <c r="C1293" s="315"/>
      <c r="D1293" s="318">
        <v>0</v>
      </c>
      <c r="E1293" s="317"/>
    </row>
    <row r="1294" s="295" customFormat="1" ht="15" customHeight="1" spans="1:5">
      <c r="A1294" s="313">
        <v>2240506</v>
      </c>
      <c r="B1294" s="313" t="s">
        <v>1214</v>
      </c>
      <c r="C1294" s="315"/>
      <c r="D1294" s="318">
        <v>0</v>
      </c>
      <c r="E1294" s="317"/>
    </row>
    <row r="1295" s="295" customFormat="1" ht="15" customHeight="1" spans="1:5">
      <c r="A1295" s="313">
        <v>2240507</v>
      </c>
      <c r="B1295" s="313" t="s">
        <v>1215</v>
      </c>
      <c r="C1295" s="315"/>
      <c r="D1295" s="318">
        <v>0</v>
      </c>
      <c r="E1295" s="317"/>
    </row>
    <row r="1296" s="295" customFormat="1" ht="15" customHeight="1" spans="1:5">
      <c r="A1296" s="313">
        <v>2240508</v>
      </c>
      <c r="B1296" s="313" t="s">
        <v>1216</v>
      </c>
      <c r="C1296" s="315"/>
      <c r="D1296" s="318">
        <v>0</v>
      </c>
      <c r="E1296" s="317"/>
    </row>
    <row r="1297" s="296" customFormat="1" ht="15" customHeight="1" spans="1:5">
      <c r="A1297" s="313">
        <v>2240509</v>
      </c>
      <c r="B1297" s="313" t="s">
        <v>1217</v>
      </c>
      <c r="C1297" s="315"/>
      <c r="D1297" s="319">
        <v>0</v>
      </c>
      <c r="E1297" s="317"/>
    </row>
    <row r="1298" s="294" customFormat="1" ht="15" customHeight="1" spans="1:5">
      <c r="A1298" s="313">
        <v>2240510</v>
      </c>
      <c r="B1298" s="313" t="s">
        <v>1218</v>
      </c>
      <c r="C1298" s="315"/>
      <c r="D1298" s="320">
        <v>0</v>
      </c>
      <c r="E1298" s="317"/>
    </row>
    <row r="1299" s="297" customFormat="1" ht="15" customHeight="1" spans="1:5">
      <c r="A1299" s="313">
        <v>2240550</v>
      </c>
      <c r="B1299" s="313" t="s">
        <v>1219</v>
      </c>
      <c r="C1299" s="315"/>
      <c r="D1299" s="316">
        <v>0</v>
      </c>
      <c r="E1299" s="317"/>
    </row>
    <row r="1300" s="297" customFormat="1" ht="15" customHeight="1" spans="1:5">
      <c r="A1300" s="313">
        <v>2240599</v>
      </c>
      <c r="B1300" s="313" t="s">
        <v>1220</v>
      </c>
      <c r="C1300" s="315"/>
      <c r="D1300" s="321">
        <v>21</v>
      </c>
      <c r="E1300" s="317"/>
    </row>
    <row r="1301" s="297" customFormat="1" ht="15" customHeight="1" spans="1:5">
      <c r="A1301" s="313">
        <v>22406</v>
      </c>
      <c r="B1301" s="314" t="s">
        <v>1221</v>
      </c>
      <c r="C1301" s="315">
        <f>SUM(C1302:C1304)</f>
        <v>14</v>
      </c>
      <c r="D1301" s="321">
        <v>50</v>
      </c>
      <c r="E1301" s="317">
        <f>D1301/C1301*100</f>
        <v>357.142857142857</v>
      </c>
    </row>
    <row r="1302" s="294" customFormat="1" ht="21.75" customHeight="1" spans="1:5">
      <c r="A1302" s="313">
        <v>2240601</v>
      </c>
      <c r="B1302" s="313" t="s">
        <v>1222</v>
      </c>
      <c r="C1302" s="315">
        <v>14</v>
      </c>
      <c r="D1302" s="320">
        <v>50</v>
      </c>
      <c r="E1302" s="317">
        <f>D1302/C1302*100</f>
        <v>357.142857142857</v>
      </c>
    </row>
    <row r="1303" s="295" customFormat="1" ht="15" customHeight="1" spans="1:5">
      <c r="A1303" s="313">
        <v>2240602</v>
      </c>
      <c r="B1303" s="313" t="s">
        <v>1223</v>
      </c>
      <c r="C1303" s="315"/>
      <c r="D1303" s="318">
        <v>0</v>
      </c>
      <c r="E1303" s="317"/>
    </row>
    <row r="1304" s="295" customFormat="1" ht="15" customHeight="1" spans="1:5">
      <c r="A1304" s="313">
        <v>2240699</v>
      </c>
      <c r="B1304" s="313" t="s">
        <v>1224</v>
      </c>
      <c r="C1304" s="315"/>
      <c r="D1304" s="318">
        <v>0</v>
      </c>
      <c r="E1304" s="317"/>
    </row>
    <row r="1305" s="295" customFormat="1" ht="15" customHeight="1" spans="1:5">
      <c r="A1305" s="313">
        <v>22407</v>
      </c>
      <c r="B1305" s="314" t="s">
        <v>1225</v>
      </c>
      <c r="C1305" s="315">
        <f>SUM(C1306:C1308)</f>
        <v>0</v>
      </c>
      <c r="D1305" s="318">
        <v>0</v>
      </c>
      <c r="E1305" s="317"/>
    </row>
    <row r="1306" s="295" customFormat="1" ht="15" customHeight="1" spans="1:5">
      <c r="A1306" s="313">
        <v>2240703</v>
      </c>
      <c r="B1306" s="313" t="s">
        <v>1226</v>
      </c>
      <c r="C1306" s="315"/>
      <c r="D1306" s="318">
        <v>0</v>
      </c>
      <c r="E1306" s="317"/>
    </row>
    <row r="1307" s="295" customFormat="1" ht="15" customHeight="1" spans="1:5">
      <c r="A1307" s="313">
        <v>2240704</v>
      </c>
      <c r="B1307" s="313" t="s">
        <v>1227</v>
      </c>
      <c r="C1307" s="315"/>
      <c r="D1307" s="316">
        <v>0</v>
      </c>
      <c r="E1307" s="317"/>
    </row>
    <row r="1308" s="295" customFormat="1" ht="15" customHeight="1" spans="1:5">
      <c r="A1308" s="313">
        <v>2240799</v>
      </c>
      <c r="B1308" s="313" t="s">
        <v>1228</v>
      </c>
      <c r="C1308" s="315"/>
      <c r="D1308" s="318">
        <v>0</v>
      </c>
      <c r="E1308" s="317"/>
    </row>
    <row r="1309" s="295" customFormat="1" ht="15" customHeight="1" spans="1:5">
      <c r="A1309" s="313">
        <v>22499</v>
      </c>
      <c r="B1309" s="314" t="s">
        <v>1229</v>
      </c>
      <c r="C1309" s="315">
        <f t="shared" ref="C1309:C1312" si="1">C1310</f>
        <v>96</v>
      </c>
      <c r="D1309" s="316">
        <v>12</v>
      </c>
      <c r="E1309" s="317">
        <f t="shared" ref="E1309:E1314" si="2">D1309/C1309*100</f>
        <v>12.5</v>
      </c>
    </row>
    <row r="1310" s="295" customFormat="1" ht="15" customHeight="1" spans="1:5">
      <c r="A1310" s="313">
        <v>2249999</v>
      </c>
      <c r="B1310" s="313" t="s">
        <v>1230</v>
      </c>
      <c r="C1310" s="315">
        <v>96</v>
      </c>
      <c r="D1310" s="316">
        <v>12</v>
      </c>
      <c r="E1310" s="317">
        <f t="shared" si="2"/>
        <v>12.5</v>
      </c>
    </row>
    <row r="1311" s="296" customFormat="1" ht="15" customHeight="1" spans="1:5">
      <c r="A1311" s="313">
        <v>229</v>
      </c>
      <c r="B1311" s="314" t="s">
        <v>229</v>
      </c>
      <c r="C1311" s="315">
        <f t="shared" si="1"/>
        <v>520</v>
      </c>
      <c r="D1311" s="319">
        <v>17658</v>
      </c>
      <c r="E1311" s="317">
        <f t="shared" si="2"/>
        <v>3395.76923076923</v>
      </c>
    </row>
    <row r="1312" s="296" customFormat="1" ht="15" customHeight="1" spans="1:5">
      <c r="A1312" s="313">
        <v>22999</v>
      </c>
      <c r="B1312" s="314" t="s">
        <v>1097</v>
      </c>
      <c r="C1312" s="315">
        <f t="shared" si="1"/>
        <v>520</v>
      </c>
      <c r="D1312" s="316">
        <v>17658</v>
      </c>
      <c r="E1312" s="317">
        <f t="shared" si="2"/>
        <v>3395.76923076923</v>
      </c>
    </row>
    <row r="1313" s="295" customFormat="1" ht="15" customHeight="1" spans="1:5">
      <c r="A1313" s="313">
        <v>2299999</v>
      </c>
      <c r="B1313" s="313" t="s">
        <v>400</v>
      </c>
      <c r="C1313" s="315">
        <v>520</v>
      </c>
      <c r="D1313" s="318">
        <v>17658</v>
      </c>
      <c r="E1313" s="317">
        <f t="shared" si="2"/>
        <v>3395.76923076923</v>
      </c>
    </row>
    <row r="1314" s="295" customFormat="1" ht="15" customHeight="1" spans="1:5">
      <c r="A1314" s="313">
        <v>232</v>
      </c>
      <c r="B1314" s="314" t="s">
        <v>1231</v>
      </c>
      <c r="C1314" s="315">
        <f>SUM(C1315,C1317,C1322)</f>
        <v>1464</v>
      </c>
      <c r="D1314" s="318">
        <v>1883</v>
      </c>
      <c r="E1314" s="317">
        <f t="shared" si="2"/>
        <v>128.620218579235</v>
      </c>
    </row>
    <row r="1315" s="295" customFormat="1" ht="15" customHeight="1" spans="1:5">
      <c r="A1315" s="313">
        <v>23201</v>
      </c>
      <c r="B1315" s="314" t="s">
        <v>1232</v>
      </c>
      <c r="C1315" s="315">
        <f>C1316</f>
        <v>0</v>
      </c>
      <c r="D1315" s="318">
        <v>0</v>
      </c>
      <c r="E1315" s="317"/>
    </row>
    <row r="1316" s="295" customFormat="1" ht="15" customHeight="1" spans="1:5">
      <c r="A1316" s="313">
        <v>2320101</v>
      </c>
      <c r="B1316" s="313" t="s">
        <v>1233</v>
      </c>
      <c r="C1316" s="315"/>
      <c r="D1316" s="318">
        <v>0</v>
      </c>
      <c r="E1316" s="317"/>
    </row>
    <row r="1317" s="295" customFormat="1" ht="15" customHeight="1" spans="1:5">
      <c r="A1317" s="313">
        <v>23202</v>
      </c>
      <c r="B1317" s="314" t="s">
        <v>1234</v>
      </c>
      <c r="C1317" s="315">
        <f>SUM(C1318:C1321)</f>
        <v>0</v>
      </c>
      <c r="D1317" s="318">
        <v>0</v>
      </c>
      <c r="E1317" s="317"/>
    </row>
    <row r="1318" s="295" customFormat="1" ht="15" customHeight="1" spans="1:5">
      <c r="A1318" s="313">
        <v>2320201</v>
      </c>
      <c r="B1318" s="313" t="s">
        <v>1235</v>
      </c>
      <c r="C1318" s="315"/>
      <c r="D1318" s="318">
        <v>0</v>
      </c>
      <c r="E1318" s="317"/>
    </row>
    <row r="1319" s="295" customFormat="1" ht="15" customHeight="1" spans="1:5">
      <c r="A1319" s="313">
        <v>2320202</v>
      </c>
      <c r="B1319" s="313" t="s">
        <v>1236</v>
      </c>
      <c r="C1319" s="315"/>
      <c r="D1319" s="318">
        <v>0</v>
      </c>
      <c r="E1319" s="317"/>
    </row>
    <row r="1320" s="295" customFormat="1" ht="15" customHeight="1" spans="1:5">
      <c r="A1320" s="313">
        <v>2320203</v>
      </c>
      <c r="B1320" s="313" t="s">
        <v>1237</v>
      </c>
      <c r="C1320" s="315"/>
      <c r="D1320" s="316">
        <v>0</v>
      </c>
      <c r="E1320" s="317"/>
    </row>
    <row r="1321" s="295" customFormat="1" ht="15" customHeight="1" spans="1:5">
      <c r="A1321" s="313">
        <v>2320299</v>
      </c>
      <c r="B1321" s="313" t="s">
        <v>1238</v>
      </c>
      <c r="C1321" s="315"/>
      <c r="D1321" s="318">
        <v>0</v>
      </c>
      <c r="E1321" s="317"/>
    </row>
    <row r="1322" s="295" customFormat="1" ht="15" customHeight="1" spans="1:5">
      <c r="A1322" s="313">
        <v>23203</v>
      </c>
      <c r="B1322" s="314" t="s">
        <v>1239</v>
      </c>
      <c r="C1322" s="315">
        <f>SUM(C1323:C1326)</f>
        <v>1464</v>
      </c>
      <c r="D1322" s="318">
        <v>1883</v>
      </c>
      <c r="E1322" s="317">
        <f>D1322/C1322*100</f>
        <v>128.620218579235</v>
      </c>
    </row>
    <row r="1323" s="295" customFormat="1" ht="15" customHeight="1" spans="1:5">
      <c r="A1323" s="313">
        <v>2320301</v>
      </c>
      <c r="B1323" s="313" t="s">
        <v>1240</v>
      </c>
      <c r="C1323" s="315">
        <v>1464</v>
      </c>
      <c r="D1323" s="318">
        <v>1883</v>
      </c>
      <c r="E1323" s="317">
        <f>D1323/C1323*100</f>
        <v>128.620218579235</v>
      </c>
    </row>
    <row r="1324" s="295" customFormat="1" ht="15" customHeight="1" spans="1:5">
      <c r="A1324" s="313">
        <v>2320302</v>
      </c>
      <c r="B1324" s="313" t="s">
        <v>1241</v>
      </c>
      <c r="C1324" s="315"/>
      <c r="D1324" s="318">
        <v>0</v>
      </c>
      <c r="E1324" s="317"/>
    </row>
    <row r="1325" s="295" customFormat="1" ht="15" customHeight="1" spans="1:5">
      <c r="A1325" s="313">
        <v>2320303</v>
      </c>
      <c r="B1325" s="313" t="s">
        <v>1242</v>
      </c>
      <c r="C1325" s="315"/>
      <c r="D1325" s="318">
        <v>0</v>
      </c>
      <c r="E1325" s="317"/>
    </row>
    <row r="1326" s="295" customFormat="1" ht="15" customHeight="1" spans="1:5">
      <c r="A1326" s="313">
        <v>2320399</v>
      </c>
      <c r="B1326" s="313" t="s">
        <v>1243</v>
      </c>
      <c r="C1326" s="315"/>
      <c r="D1326" s="318">
        <v>0</v>
      </c>
      <c r="E1326" s="317"/>
    </row>
    <row r="1327" s="295" customFormat="1" ht="15" customHeight="1" spans="1:5">
      <c r="A1327" s="313">
        <v>233</v>
      </c>
      <c r="B1327" s="314" t="s">
        <v>1244</v>
      </c>
      <c r="C1327" s="315">
        <f>SUM(C1328,C1330,C1332)</f>
        <v>10</v>
      </c>
      <c r="D1327" s="318">
        <v>0</v>
      </c>
      <c r="E1327" s="317">
        <f>D1327/C1327*100</f>
        <v>0</v>
      </c>
    </row>
    <row r="1328" s="296" customFormat="1" ht="15" customHeight="1" spans="1:5">
      <c r="A1328" s="313">
        <v>23301</v>
      </c>
      <c r="B1328" s="314" t="s">
        <v>1245</v>
      </c>
      <c r="C1328" s="315">
        <f t="shared" ref="C1328:C1332" si="3">C1329</f>
        <v>0</v>
      </c>
      <c r="D1328" s="319">
        <v>0</v>
      </c>
      <c r="E1328" s="317"/>
    </row>
    <row r="1329" s="296" customFormat="1" ht="15" customHeight="1" spans="1:5">
      <c r="A1329" s="313">
        <v>2330101</v>
      </c>
      <c r="B1329" s="313" t="s">
        <v>1246</v>
      </c>
      <c r="C1329" s="315"/>
      <c r="D1329" s="319">
        <v>0</v>
      </c>
      <c r="E1329" s="317"/>
    </row>
    <row r="1330" s="295" customFormat="1" ht="15" customHeight="1" spans="1:5">
      <c r="A1330" s="313">
        <v>23302</v>
      </c>
      <c r="B1330" s="314" t="s">
        <v>1247</v>
      </c>
      <c r="C1330" s="315">
        <f t="shared" si="3"/>
        <v>0</v>
      </c>
      <c r="D1330" s="318">
        <v>0</v>
      </c>
      <c r="E1330" s="317"/>
    </row>
    <row r="1331" s="295" customFormat="1" ht="15" customHeight="1" spans="1:5">
      <c r="A1331" s="313">
        <v>2330201</v>
      </c>
      <c r="B1331" s="313" t="s">
        <v>1248</v>
      </c>
      <c r="C1331" s="323"/>
      <c r="D1331" s="332">
        <v>0</v>
      </c>
      <c r="E1331" s="317"/>
    </row>
    <row r="1332" s="295" customFormat="1" ht="15" customHeight="1" spans="1:5">
      <c r="A1332" s="313">
        <v>23303</v>
      </c>
      <c r="B1332" s="314" t="s">
        <v>1249</v>
      </c>
      <c r="C1332" s="333">
        <f t="shared" si="3"/>
        <v>10</v>
      </c>
      <c r="D1332" s="318">
        <v>0</v>
      </c>
      <c r="E1332" s="317">
        <f>D1332/C1332*100</f>
        <v>0</v>
      </c>
    </row>
    <row r="1333" s="295" customFormat="1" ht="15" customHeight="1" spans="1:5">
      <c r="A1333" s="313">
        <v>2330301</v>
      </c>
      <c r="B1333" s="313" t="s">
        <v>1250</v>
      </c>
      <c r="C1333" s="333">
        <v>10</v>
      </c>
      <c r="D1333" s="318">
        <v>0</v>
      </c>
      <c r="E1333" s="317">
        <f>D1333/C1333*100</f>
        <v>0</v>
      </c>
    </row>
    <row r="1334" s="295" customFormat="1" ht="15" customHeight="1" spans="1:5">
      <c r="A1334" s="293"/>
      <c r="B1334" s="303"/>
      <c r="C1334" s="295"/>
      <c r="D1334" s="334"/>
    </row>
    <row r="1335" s="295" customFormat="1" ht="15" customHeight="1" spans="1:5">
      <c r="A1335" s="293"/>
      <c r="B1335" s="303"/>
      <c r="C1335" s="295"/>
      <c r="D1335" s="334"/>
    </row>
    <row r="1336" s="295" customFormat="1" ht="15" customHeight="1" spans="1:5">
      <c r="A1336" s="293"/>
      <c r="B1336" s="303"/>
      <c r="C1336" s="295"/>
      <c r="D1336" s="334"/>
    </row>
    <row r="1337" s="295" customFormat="1" ht="15" customHeight="1" spans="1:5">
      <c r="A1337" s="293"/>
      <c r="B1337" s="303"/>
      <c r="C1337" s="295"/>
      <c r="D1337" s="334"/>
    </row>
    <row r="1338" s="295" customFormat="1" ht="15" customHeight="1" spans="1:5">
      <c r="A1338" s="293"/>
      <c r="B1338" s="303"/>
      <c r="C1338" s="295"/>
      <c r="D1338" s="334"/>
    </row>
    <row r="1339" s="295" customFormat="1" ht="15" customHeight="1" spans="1:5">
      <c r="A1339" s="293"/>
      <c r="B1339" s="303"/>
      <c r="C1339" s="295"/>
      <c r="D1339" s="334"/>
    </row>
    <row r="1340" s="295" customFormat="1" ht="15" customHeight="1" spans="1:5">
      <c r="A1340" s="293"/>
      <c r="B1340" s="303"/>
      <c r="C1340" s="295"/>
      <c r="D1340" s="334"/>
    </row>
    <row r="1341" s="295" customFormat="1" ht="15" customHeight="1" spans="1:5">
      <c r="A1341" s="293"/>
      <c r="B1341" s="303"/>
      <c r="C1341" s="295"/>
      <c r="D1341" s="334"/>
    </row>
    <row r="1342" s="295" customFormat="1" ht="15" customHeight="1" spans="1:5">
      <c r="A1342" s="293"/>
      <c r="B1342" s="303"/>
      <c r="C1342" s="295"/>
      <c r="D1342" s="334"/>
    </row>
    <row r="1343" s="295" customFormat="1" ht="15" customHeight="1" spans="1:5">
      <c r="A1343" s="293"/>
      <c r="B1343" s="303"/>
      <c r="C1343" s="295"/>
      <c r="D1343" s="334"/>
    </row>
    <row r="1344" s="296" customFormat="1" ht="15" customHeight="1" spans="1:5">
      <c r="A1344" s="293"/>
      <c r="B1344" s="303"/>
      <c r="C1344" s="296"/>
      <c r="D1344" s="335"/>
    </row>
    <row r="1345" s="295" customFormat="1" ht="15" customHeight="1" spans="1:4">
      <c r="A1345" s="293"/>
      <c r="B1345" s="303"/>
      <c r="C1345" s="295"/>
      <c r="D1345" s="334"/>
    </row>
    <row r="1346" s="295" customFormat="1" ht="15" customHeight="1" spans="1:4">
      <c r="A1346" s="293"/>
      <c r="B1346" s="303"/>
      <c r="C1346" s="295"/>
      <c r="D1346" s="334"/>
    </row>
    <row r="1347" s="295" customFormat="1" ht="15" customHeight="1" spans="1:4">
      <c r="A1347" s="293"/>
      <c r="B1347" s="303"/>
      <c r="C1347" s="295"/>
      <c r="D1347" s="334"/>
    </row>
    <row r="1348" s="295" customFormat="1" ht="15" customHeight="1" spans="1:4">
      <c r="A1348" s="293"/>
      <c r="B1348" s="303"/>
      <c r="C1348" s="295"/>
      <c r="D1348" s="334"/>
    </row>
    <row r="1349" s="295" customFormat="1" ht="15" customHeight="1" spans="1:4">
      <c r="A1349" s="293"/>
      <c r="B1349" s="303"/>
      <c r="C1349" s="295"/>
      <c r="D1349" s="334"/>
    </row>
    <row r="1350" s="295" customFormat="1" ht="15" customHeight="1" spans="1:4">
      <c r="A1350" s="293"/>
      <c r="B1350" s="303"/>
      <c r="C1350" s="295"/>
      <c r="D1350" s="334"/>
    </row>
    <row r="1351" s="295" customFormat="1" ht="15" customHeight="1" spans="1:4">
      <c r="A1351" s="293"/>
      <c r="B1351" s="303"/>
      <c r="C1351" s="295"/>
      <c r="D1351" s="334"/>
    </row>
    <row r="1352" s="295" customFormat="1" ht="15" customHeight="1" spans="1:4">
      <c r="A1352" s="293"/>
      <c r="B1352" s="303"/>
      <c r="C1352" s="295"/>
      <c r="D1352" s="334"/>
    </row>
    <row r="1353" s="295" customFormat="1" ht="15" customHeight="1" spans="1:4">
      <c r="A1353" s="293"/>
      <c r="B1353" s="303"/>
      <c r="C1353" s="295"/>
      <c r="D1353" s="334"/>
    </row>
    <row r="1354" s="295" customFormat="1" ht="15" customHeight="1" spans="1:4">
      <c r="A1354" s="293"/>
      <c r="B1354" s="303"/>
      <c r="C1354" s="295"/>
      <c r="D1354" s="334"/>
    </row>
    <row r="1355" s="295" customFormat="1" ht="15" customHeight="1" spans="1:4">
      <c r="A1355" s="293"/>
      <c r="B1355" s="303"/>
      <c r="C1355" s="295"/>
      <c r="D1355" s="334"/>
    </row>
    <row r="1356" s="295" customFormat="1" ht="15" customHeight="1" spans="1:4">
      <c r="A1356" s="293"/>
      <c r="B1356" s="303"/>
      <c r="C1356" s="295"/>
      <c r="D1356" s="334"/>
    </row>
    <row r="1357" s="295" customFormat="1" ht="15" customHeight="1" spans="1:4">
      <c r="A1357" s="293"/>
      <c r="B1357" s="303"/>
      <c r="C1357" s="295"/>
      <c r="D1357" s="334"/>
    </row>
    <row r="1358" s="295" customFormat="1" ht="15" customHeight="1" spans="1:4">
      <c r="A1358" s="293"/>
      <c r="B1358" s="303"/>
      <c r="C1358" s="295"/>
      <c r="D1358" s="334"/>
    </row>
    <row r="1359" s="295" customFormat="1" ht="15" customHeight="1" spans="1:4">
      <c r="A1359" s="293"/>
      <c r="B1359" s="303"/>
      <c r="C1359" s="295"/>
      <c r="D1359" s="334"/>
    </row>
    <row r="1360" s="295" customFormat="1" ht="15" customHeight="1" spans="1:4">
      <c r="A1360" s="293"/>
      <c r="B1360" s="303"/>
      <c r="C1360" s="295"/>
      <c r="D1360" s="334"/>
    </row>
    <row r="1361" s="295" customFormat="1" ht="15" customHeight="1" spans="1:4">
      <c r="A1361" s="293"/>
      <c r="B1361" s="303"/>
      <c r="C1361" s="295"/>
      <c r="D1361" s="334"/>
    </row>
    <row r="1362" s="295" customFormat="1" ht="15" customHeight="1" spans="1:4">
      <c r="A1362" s="293"/>
      <c r="B1362" s="303"/>
      <c r="C1362" s="295"/>
      <c r="D1362" s="334"/>
    </row>
    <row r="1363" s="295" customFormat="1" ht="15" customHeight="1" spans="1:4">
      <c r="A1363" s="293"/>
      <c r="B1363" s="303"/>
      <c r="C1363" s="295"/>
      <c r="D1363" s="334"/>
    </row>
    <row r="1364" s="295" customFormat="1" ht="15" customHeight="1" spans="1:4">
      <c r="A1364" s="293"/>
      <c r="B1364" s="303"/>
      <c r="C1364" s="295"/>
      <c r="D1364" s="334"/>
    </row>
    <row r="1365" s="295" customFormat="1" ht="15" customHeight="1" spans="1:4">
      <c r="A1365" s="293"/>
      <c r="B1365" s="303"/>
      <c r="C1365" s="295"/>
      <c r="D1365" s="334"/>
    </row>
    <row r="1366" s="295" customFormat="1" ht="15" customHeight="1" spans="1:4">
      <c r="A1366" s="293"/>
      <c r="B1366" s="303"/>
      <c r="C1366" s="295"/>
      <c r="D1366" s="334"/>
    </row>
    <row r="1367" s="295" customFormat="1" ht="15" customHeight="1" spans="1:4">
      <c r="A1367" s="293"/>
      <c r="B1367" s="303"/>
      <c r="C1367" s="295"/>
      <c r="D1367" s="334"/>
    </row>
    <row r="1368" s="295" customFormat="1" ht="15" customHeight="1" spans="1:4">
      <c r="A1368" s="293"/>
      <c r="B1368" s="303"/>
      <c r="C1368" s="295"/>
      <c r="D1368" s="334"/>
    </row>
    <row r="1369" s="295" customFormat="1" ht="15" customHeight="1" spans="1:4">
      <c r="A1369" s="293"/>
      <c r="B1369" s="303"/>
      <c r="C1369" s="295"/>
      <c r="D1369" s="334"/>
    </row>
    <row r="1370" s="295" customFormat="1" ht="15" customHeight="1" spans="1:4">
      <c r="A1370" s="293"/>
      <c r="B1370" s="303"/>
      <c r="C1370" s="295"/>
      <c r="D1370" s="334"/>
    </row>
    <row r="1371" s="295" customFormat="1" ht="15" customHeight="1" spans="1:4">
      <c r="A1371" s="293"/>
      <c r="B1371" s="303"/>
      <c r="C1371" s="295"/>
      <c r="D1371" s="334"/>
    </row>
    <row r="1372" s="295" customFormat="1" ht="15" customHeight="1" spans="1:4">
      <c r="A1372" s="293"/>
      <c r="B1372" s="303"/>
      <c r="C1372" s="295"/>
      <c r="D1372" s="334"/>
    </row>
    <row r="1373" s="295" customFormat="1" ht="15" customHeight="1" spans="1:4">
      <c r="A1373" s="293"/>
      <c r="B1373" s="303"/>
      <c r="C1373" s="295"/>
      <c r="D1373" s="334"/>
    </row>
    <row r="1374" s="295" customFormat="1" ht="15" customHeight="1" spans="1:4">
      <c r="A1374" s="293"/>
      <c r="B1374" s="303"/>
      <c r="C1374" s="295"/>
      <c r="D1374" s="334"/>
    </row>
    <row r="1375" s="295" customFormat="1" ht="15" customHeight="1" spans="1:4">
      <c r="A1375" s="293"/>
      <c r="B1375" s="303"/>
      <c r="C1375" s="295"/>
      <c r="D1375" s="334"/>
    </row>
    <row r="1376" s="295" customFormat="1" ht="15" customHeight="1" spans="1:4">
      <c r="A1376" s="293"/>
      <c r="B1376" s="303"/>
      <c r="C1376" s="295"/>
      <c r="D1376" s="334"/>
    </row>
    <row r="1377" s="295" customFormat="1" ht="15" customHeight="1" spans="1:5 16383:16383">
      <c r="A1377" s="293"/>
      <c r="B1377" s="303"/>
      <c r="C1377" s="295"/>
      <c r="D1377" s="334"/>
    </row>
    <row r="1378" s="295" customFormat="1" ht="15" customHeight="1" spans="1:5 16383:16383">
      <c r="A1378" s="293"/>
      <c r="B1378" s="303"/>
      <c r="C1378" s="295"/>
      <c r="D1378" s="334"/>
    </row>
    <row r="1379" s="295" customFormat="1" ht="15" customHeight="1" spans="1:5 16383:16383">
      <c r="A1379" s="293"/>
      <c r="B1379" s="303"/>
      <c r="C1379" s="295"/>
      <c r="D1379" s="334"/>
    </row>
    <row r="1380" s="295" customFormat="1" ht="15" customHeight="1" spans="1:5 16383:16383">
      <c r="A1380" s="293"/>
      <c r="B1380" s="303"/>
      <c r="C1380" s="295"/>
      <c r="D1380" s="334"/>
    </row>
    <row r="1381" s="295" customFormat="1" ht="15" customHeight="1" spans="1:5 16383:16383">
      <c r="A1381" s="293"/>
      <c r="B1381" s="303"/>
      <c r="C1381" s="295"/>
      <c r="D1381" s="334"/>
    </row>
    <row r="1382" s="295" customFormat="1" ht="15" customHeight="1" spans="1:5 16383:16383">
      <c r="A1382" s="293"/>
      <c r="B1382" s="303"/>
      <c r="C1382" s="295"/>
      <c r="D1382" s="334"/>
    </row>
    <row r="1383" s="295" customFormat="1" ht="15" customHeight="1" spans="1:5 16383:16383">
      <c r="A1383" s="293"/>
      <c r="B1383" s="303"/>
      <c r="C1383" s="295"/>
      <c r="D1383" s="334"/>
    </row>
    <row r="1384" s="295" customFormat="1" ht="15" customHeight="1" spans="1:5 16383:16383">
      <c r="A1384" s="293"/>
      <c r="B1384" s="303"/>
      <c r="C1384" s="295"/>
      <c r="D1384" s="334"/>
    </row>
    <row r="1385" s="295" customFormat="1" ht="15" customHeight="1" spans="1:5 16383:16383">
      <c r="A1385" s="293"/>
      <c r="B1385" s="303"/>
      <c r="C1385" s="295"/>
      <c r="D1385" s="334"/>
    </row>
    <row r="1386" s="295" customFormat="1" ht="15" customHeight="1" spans="1:5 16383:16383">
      <c r="A1386" s="293"/>
      <c r="B1386" s="303"/>
      <c r="C1386" s="295"/>
      <c r="D1386" s="334"/>
    </row>
    <row r="1387" s="295" customFormat="1" ht="15" customHeight="1" spans="1:5 16383:16383">
      <c r="A1387" s="293"/>
      <c r="B1387" s="303"/>
      <c r="C1387" s="295"/>
      <c r="D1387" s="334"/>
    </row>
    <row r="1388" s="295" customFormat="1" ht="15" customHeight="1" spans="1:5 16383:16383">
      <c r="A1388" s="293"/>
      <c r="B1388" s="303"/>
      <c r="C1388" s="295"/>
      <c r="D1388" s="334"/>
    </row>
    <row r="1389" spans="1:5 16383:16383">
      <c r="D1389" s="304"/>
      <c r="E1389" s="292"/>
      <c r="XFC1389" s="305"/>
    </row>
    <row r="1390" spans="1:5 16383:16383">
      <c r="D1390" s="304"/>
      <c r="E1390" s="292"/>
      <c r="XFC1390" s="305"/>
    </row>
    <row r="1391" spans="1:5 16383:16383">
      <c r="D1391" s="304"/>
      <c r="E1391" s="292"/>
      <c r="XFC1391" s="305"/>
    </row>
    <row r="1392" spans="1:5 16383:16383">
      <c r="D1392" s="304"/>
      <c r="E1392" s="292"/>
      <c r="XFC1392" s="305"/>
    </row>
    <row r="1393" spans="4:5 16383:16383">
      <c r="D1393" s="304"/>
      <c r="E1393" s="292"/>
      <c r="XFC1393" s="305"/>
    </row>
    <row r="1394" spans="4:5 16383:16383">
      <c r="D1394" s="304"/>
      <c r="E1394" s="292"/>
      <c r="XFC1394" s="305"/>
    </row>
    <row r="1395" spans="4:5 16383:16383">
      <c r="D1395" s="304"/>
      <c r="E1395" s="292"/>
      <c r="XFC1395" s="305"/>
    </row>
    <row r="1396" spans="4:5 16383:16383">
      <c r="D1396" s="304"/>
      <c r="E1396" s="292"/>
      <c r="XFC1396" s="305"/>
    </row>
    <row r="1397" spans="4:5 16383:16383">
      <c r="D1397" s="304"/>
      <c r="E1397" s="292"/>
      <c r="XFC1397" s="305"/>
    </row>
    <row r="1398" spans="4:5 16383:16383">
      <c r="D1398" s="304"/>
      <c r="E1398" s="292"/>
      <c r="XFC1398" s="305"/>
    </row>
    <row r="1399" spans="4:5 16383:16383">
      <c r="D1399" s="304"/>
      <c r="E1399" s="292"/>
      <c r="XFC1399" s="305"/>
    </row>
    <row r="1400" spans="4:5 16383:16383">
      <c r="D1400" s="304"/>
      <c r="E1400" s="292"/>
      <c r="XFC1400" s="305"/>
    </row>
    <row r="1401" spans="4:5 16383:16383">
      <c r="D1401" s="304"/>
      <c r="E1401" s="292"/>
      <c r="XFC1401" s="305"/>
    </row>
    <row r="1402" spans="4:5 16383:16383">
      <c r="D1402" s="304"/>
      <c r="E1402" s="292"/>
      <c r="XFC1402" s="305"/>
    </row>
    <row r="1403" spans="4:5 16383:16383">
      <c r="D1403" s="304"/>
      <c r="E1403" s="292"/>
      <c r="XFC1403" s="305"/>
    </row>
    <row r="1404" spans="4:5 16383:16383">
      <c r="D1404" s="304"/>
      <c r="E1404" s="292"/>
      <c r="XFC1404" s="305"/>
    </row>
    <row r="1405" spans="4:5 16383:16383">
      <c r="D1405" s="304"/>
      <c r="E1405" s="292"/>
      <c r="XFC1405" s="305"/>
    </row>
    <row r="1406" spans="4:5 16383:16383">
      <c r="D1406" s="304"/>
      <c r="E1406" s="292"/>
      <c r="XFC1406" s="305"/>
    </row>
    <row r="1407" spans="4:5 16383:16383">
      <c r="D1407" s="304"/>
      <c r="E1407" s="292"/>
      <c r="XFC1407" s="305"/>
    </row>
    <row r="1408" spans="4:5 16383:16383">
      <c r="D1408" s="304"/>
      <c r="E1408" s="292"/>
      <c r="XFC1408" s="305"/>
    </row>
    <row r="1409" spans="4:5 16383:16383">
      <c r="D1409" s="304"/>
      <c r="E1409" s="292"/>
      <c r="XFC1409" s="305"/>
    </row>
    <row r="1410" spans="4:5 16383:16383">
      <c r="D1410" s="304"/>
      <c r="E1410" s="292"/>
      <c r="XFC1410" s="305"/>
    </row>
    <row r="1411" spans="4:5 16383:16383">
      <c r="D1411" s="304"/>
      <c r="E1411" s="292"/>
      <c r="XFC1411" s="305"/>
    </row>
    <row r="1412" spans="4:5 16383:16383">
      <c r="D1412" s="304"/>
      <c r="E1412" s="292"/>
      <c r="XFC1412" s="305"/>
    </row>
    <row r="1413" spans="4:5 16383:16383">
      <c r="D1413" s="304"/>
      <c r="E1413" s="292"/>
      <c r="XFC1413" s="305"/>
    </row>
    <row r="1414" spans="4:5 16383:16383">
      <c r="D1414" s="304"/>
      <c r="E1414" s="292"/>
      <c r="XFC1414" s="305"/>
    </row>
    <row r="1415" spans="4:5 16383:16383">
      <c r="D1415" s="304"/>
      <c r="E1415" s="292"/>
      <c r="XFC1415" s="305"/>
    </row>
    <row r="1416" spans="4:5 16383:16383">
      <c r="D1416" s="304"/>
      <c r="E1416" s="292"/>
      <c r="XFC1416" s="305"/>
    </row>
    <row r="1417" spans="4:5 16383:16383">
      <c r="D1417" s="304"/>
      <c r="E1417" s="292"/>
      <c r="XFC1417" s="305"/>
    </row>
    <row r="1418" spans="4:5 16383:16383">
      <c r="D1418" s="304"/>
      <c r="E1418" s="292"/>
      <c r="XFC1418" s="305"/>
    </row>
    <row r="1419" spans="4:5 16383:16383">
      <c r="D1419" s="304"/>
      <c r="E1419" s="292"/>
      <c r="XFC1419" s="305"/>
    </row>
    <row r="1420" spans="4:5 16383:16383">
      <c r="D1420" s="304"/>
      <c r="E1420" s="292"/>
      <c r="XFC1420" s="305"/>
    </row>
    <row r="1421" spans="4:5 16383:16383">
      <c r="D1421" s="304"/>
      <c r="E1421" s="292"/>
      <c r="XFC1421" s="305"/>
    </row>
    <row r="1422" spans="4:5 16383:16383">
      <c r="D1422" s="304"/>
      <c r="E1422" s="292"/>
      <c r="XFC1422" s="305"/>
    </row>
    <row r="1423" spans="4:5 16383:16383">
      <c r="D1423" s="304"/>
      <c r="E1423" s="292"/>
      <c r="XFC1423" s="305"/>
    </row>
    <row r="1424" spans="4:5 16383:16383">
      <c r="D1424" s="304"/>
      <c r="E1424" s="292"/>
      <c r="XFC1424" s="305"/>
    </row>
    <row r="1425" spans="4:5 16383:16383">
      <c r="D1425" s="304"/>
      <c r="E1425" s="292"/>
      <c r="XFC1425" s="305"/>
    </row>
    <row r="1426" spans="4:5 16383:16383">
      <c r="D1426" s="304"/>
      <c r="E1426" s="292"/>
      <c r="XFC1426" s="305"/>
    </row>
    <row r="1427" spans="4:5 16383:16383">
      <c r="D1427" s="304"/>
      <c r="E1427" s="292"/>
      <c r="XFC1427" s="305"/>
    </row>
    <row r="1428" spans="4:5 16383:16383">
      <c r="D1428" s="304"/>
      <c r="E1428" s="292"/>
      <c r="XFC1428" s="305"/>
    </row>
    <row r="1429" spans="4:5 16383:16383">
      <c r="D1429" s="304"/>
      <c r="E1429" s="292"/>
      <c r="XFC1429" s="305"/>
    </row>
    <row r="1430" spans="4:5 16383:16383">
      <c r="D1430" s="304"/>
      <c r="E1430" s="292"/>
      <c r="XFC1430" s="305"/>
    </row>
    <row r="1431" spans="4:5 16383:16383">
      <c r="D1431" s="304"/>
      <c r="E1431" s="292"/>
      <c r="XFC1431" s="305"/>
    </row>
    <row r="1432" spans="4:5 16383:16383">
      <c r="D1432" s="304"/>
      <c r="E1432" s="292"/>
      <c r="XFC1432" s="305"/>
    </row>
    <row r="1433" spans="4:5 16383:16383">
      <c r="D1433" s="304"/>
      <c r="E1433" s="292"/>
      <c r="XFC1433" s="305"/>
    </row>
    <row r="1434" spans="4:5 16383:16383">
      <c r="D1434" s="304"/>
      <c r="E1434" s="292"/>
      <c r="XFC1434" s="305"/>
    </row>
    <row r="1435" spans="4:5 16383:16383">
      <c r="D1435" s="304"/>
      <c r="E1435" s="292"/>
      <c r="XFC1435" s="305"/>
    </row>
    <row r="1436" spans="4:5 16383:16383">
      <c r="D1436" s="304"/>
      <c r="E1436" s="292"/>
      <c r="XFC1436" s="305"/>
    </row>
    <row r="1437" spans="4:5 16383:16383">
      <c r="D1437" s="304"/>
      <c r="E1437" s="292"/>
      <c r="XFC1437" s="305"/>
    </row>
    <row r="1438" spans="4:5 16383:16383">
      <c r="D1438" s="304"/>
      <c r="E1438" s="292"/>
      <c r="XFC1438" s="305"/>
    </row>
    <row r="1439" spans="4:5 16383:16383">
      <c r="D1439" s="304"/>
      <c r="E1439" s="292"/>
      <c r="XFC1439" s="305"/>
    </row>
    <row r="1440" spans="4:5 16383:16383">
      <c r="D1440" s="304"/>
      <c r="E1440" s="292"/>
      <c r="XFC1440" s="305"/>
    </row>
    <row r="1441" spans="4:5 16383:16383">
      <c r="D1441" s="304"/>
      <c r="E1441" s="292"/>
      <c r="XFC1441" s="305"/>
    </row>
    <row r="1442" spans="4:5 16383:16383">
      <c r="D1442" s="304"/>
      <c r="E1442" s="292"/>
      <c r="XFC1442" s="305"/>
    </row>
    <row r="1443" spans="4:5 16383:16383">
      <c r="D1443" s="304"/>
      <c r="E1443" s="292"/>
      <c r="XFC1443" s="305"/>
    </row>
    <row r="1444" spans="4:5 16383:16383">
      <c r="D1444" s="304"/>
      <c r="E1444" s="292"/>
      <c r="XFC1444" s="305"/>
    </row>
    <row r="1445" spans="4:5 16383:16383">
      <c r="D1445" s="304"/>
      <c r="E1445" s="292"/>
      <c r="XFC1445" s="305"/>
    </row>
    <row r="1446" spans="4:5 16383:16383">
      <c r="D1446" s="304"/>
      <c r="E1446" s="292"/>
      <c r="XFC1446" s="305"/>
    </row>
    <row r="1447" spans="4:5 16383:16383">
      <c r="D1447" s="304"/>
      <c r="E1447" s="292"/>
      <c r="XFC1447" s="305"/>
    </row>
    <row r="1448" spans="4:5 16383:16383">
      <c r="D1448" s="304"/>
      <c r="E1448" s="292"/>
      <c r="XFC1448" s="305"/>
    </row>
    <row r="1449" spans="4:5 16383:16383">
      <c r="D1449" s="304"/>
      <c r="E1449" s="292"/>
      <c r="XFC1449" s="305"/>
    </row>
    <row r="1450" spans="4:5 16383:16383">
      <c r="D1450" s="304"/>
      <c r="E1450" s="292"/>
      <c r="XFC1450" s="305"/>
    </row>
    <row r="1451" spans="4:5 16383:16383">
      <c r="D1451" s="304"/>
      <c r="E1451" s="292"/>
      <c r="XFC1451" s="305"/>
    </row>
    <row r="1452" spans="4:5 16383:16383">
      <c r="D1452" s="304"/>
      <c r="E1452" s="292"/>
      <c r="XFC1452" s="305"/>
    </row>
    <row r="1453" spans="4:5 16383:16383">
      <c r="D1453" s="304"/>
      <c r="E1453" s="292"/>
      <c r="XFC1453" s="305"/>
    </row>
    <row r="1454" spans="4:5 16383:16383">
      <c r="D1454" s="304"/>
      <c r="E1454" s="292"/>
      <c r="XFC1454" s="305"/>
    </row>
    <row r="1455" spans="4:5 16383:16383">
      <c r="D1455" s="304"/>
      <c r="E1455" s="292"/>
      <c r="XFC1455" s="305"/>
    </row>
    <row r="1456" spans="4:5 16383:16383">
      <c r="D1456" s="304"/>
      <c r="E1456" s="292"/>
      <c r="XFC1456" s="305"/>
    </row>
    <row r="1457" spans="4:5 16383:16383">
      <c r="D1457" s="304"/>
      <c r="E1457" s="292"/>
      <c r="XFC1457" s="305"/>
    </row>
    <row r="1458" spans="4:5 16383:16383">
      <c r="D1458" s="304"/>
      <c r="E1458" s="292"/>
      <c r="XFC1458" s="305"/>
    </row>
    <row r="1459" spans="4:5 16383:16383">
      <c r="D1459" s="304"/>
      <c r="E1459" s="292"/>
      <c r="XFC1459" s="305"/>
    </row>
    <row r="1460" spans="4:5 16383:16383">
      <c r="D1460" s="304"/>
      <c r="E1460" s="292"/>
      <c r="XFC1460" s="305"/>
    </row>
    <row r="1461" spans="4:5 16383:16383">
      <c r="D1461" s="304"/>
      <c r="E1461" s="292"/>
      <c r="XFC1461" s="305"/>
    </row>
    <row r="1462" spans="4:5 16383:16383">
      <c r="D1462" s="304"/>
      <c r="E1462" s="292"/>
      <c r="XFC1462" s="305"/>
    </row>
    <row r="1463" spans="4:5 16383:16383">
      <c r="D1463" s="304"/>
      <c r="E1463" s="292"/>
      <c r="XFC1463" s="305"/>
    </row>
    <row r="1464" spans="4:5 16383:16383">
      <c r="D1464" s="304"/>
      <c r="E1464" s="292"/>
      <c r="XFC1464" s="305"/>
    </row>
    <row r="1465" spans="4:5 16383:16383">
      <c r="D1465" s="304"/>
      <c r="E1465" s="292"/>
      <c r="XFC1465" s="305"/>
    </row>
    <row r="1466" spans="4:5 16383:16383">
      <c r="D1466" s="304"/>
      <c r="E1466" s="292"/>
      <c r="XFC1466" s="305"/>
    </row>
    <row r="1467" spans="4:5 16383:16383">
      <c r="D1467" s="304"/>
      <c r="E1467" s="292"/>
      <c r="XFC1467" s="305"/>
    </row>
    <row r="1468" spans="4:5 16383:16383">
      <c r="D1468" s="304"/>
      <c r="E1468" s="292"/>
      <c r="XFC1468" s="305"/>
    </row>
    <row r="1469" spans="4:5 16383:16383">
      <c r="D1469" s="304"/>
      <c r="E1469" s="292"/>
      <c r="XFC1469" s="305"/>
    </row>
    <row r="1470" spans="4:5 16383:16383">
      <c r="D1470" s="304"/>
      <c r="E1470" s="292"/>
      <c r="XFC1470" s="305"/>
    </row>
    <row r="1471" spans="4:5 16383:16383">
      <c r="D1471" s="304"/>
      <c r="E1471" s="292"/>
      <c r="XFC1471" s="305"/>
    </row>
    <row r="1472" spans="4:5 16383:16383">
      <c r="D1472" s="304"/>
      <c r="E1472" s="292"/>
      <c r="XFC1472" s="305"/>
    </row>
    <row r="1473" spans="4:5 16383:16383">
      <c r="D1473" s="304"/>
      <c r="E1473" s="292"/>
      <c r="XFC1473" s="305"/>
    </row>
    <row r="1474" spans="4:5 16383:16383">
      <c r="D1474" s="304"/>
      <c r="E1474" s="292"/>
      <c r="XFC1474" s="305"/>
    </row>
    <row r="1475" spans="4:5 16383:16383">
      <c r="D1475" s="304"/>
      <c r="E1475" s="292"/>
      <c r="XFC1475" s="305"/>
    </row>
    <row r="1476" spans="4:5 16383:16383">
      <c r="D1476" s="304"/>
      <c r="E1476" s="292"/>
      <c r="XFC1476" s="305"/>
    </row>
    <row r="1477" spans="4:5 16383:16383">
      <c r="D1477" s="304"/>
      <c r="E1477" s="292"/>
      <c r="XFC1477" s="305"/>
    </row>
    <row r="1478" spans="4:5 16383:16383">
      <c r="D1478" s="304"/>
      <c r="E1478" s="292"/>
      <c r="XFC1478" s="305"/>
    </row>
    <row r="1479" spans="4:5 16383:16383">
      <c r="D1479" s="304"/>
      <c r="E1479" s="292"/>
      <c r="XFC1479" s="305"/>
    </row>
    <row r="1480" spans="4:5 16383:16383">
      <c r="D1480" s="304"/>
      <c r="E1480" s="292"/>
      <c r="XFC1480" s="305"/>
    </row>
    <row r="1481" spans="4:5 16383:16383">
      <c r="D1481" s="304"/>
      <c r="E1481" s="292"/>
      <c r="XFC1481" s="305"/>
    </row>
    <row r="1482" spans="4:5 16383:16383">
      <c r="D1482" s="304"/>
      <c r="E1482" s="292"/>
      <c r="XFC1482" s="305"/>
    </row>
    <row r="1483" spans="4:5 16383:16383">
      <c r="D1483" s="304"/>
      <c r="E1483" s="292"/>
      <c r="XFC1483" s="305"/>
    </row>
    <row r="1484" spans="4:5 16383:16383">
      <c r="D1484" s="304"/>
      <c r="E1484" s="292"/>
      <c r="XFC1484" s="305"/>
    </row>
    <row r="1485" spans="4:5 16383:16383">
      <c r="D1485" s="304"/>
      <c r="E1485" s="292"/>
      <c r="XFC1485" s="305"/>
    </row>
    <row r="1486" spans="4:5 16383:16383">
      <c r="D1486" s="304"/>
      <c r="E1486" s="292"/>
      <c r="XFC1486" s="305"/>
    </row>
    <row r="1487" spans="4:5 16383:16383">
      <c r="D1487" s="304"/>
      <c r="E1487" s="292"/>
      <c r="XFC1487" s="305"/>
    </row>
    <row r="1488" spans="4:5 16383:16383">
      <c r="D1488" s="304"/>
      <c r="E1488" s="292"/>
      <c r="XFC1488" s="305"/>
    </row>
    <row r="1489" spans="4:5 16383:16383">
      <c r="D1489" s="304"/>
      <c r="E1489" s="292"/>
      <c r="XFC1489" s="305"/>
    </row>
    <row r="1490" spans="4:5 16383:16383">
      <c r="D1490" s="304"/>
      <c r="E1490" s="292"/>
      <c r="XFC1490" s="305"/>
    </row>
    <row r="1491" spans="4:5 16383:16383">
      <c r="D1491" s="304"/>
      <c r="E1491" s="292"/>
      <c r="XFC1491" s="305"/>
    </row>
    <row r="1492" spans="4:5 16383:16383">
      <c r="D1492" s="304"/>
      <c r="E1492" s="292"/>
      <c r="XFC1492" s="305"/>
    </row>
    <row r="1493" spans="4:5 16383:16383">
      <c r="D1493" s="304"/>
      <c r="E1493" s="292"/>
      <c r="XFC1493" s="305"/>
    </row>
    <row r="1494" spans="4:5 16383:16383">
      <c r="D1494" s="304"/>
      <c r="E1494" s="292"/>
      <c r="XFC1494" s="305"/>
    </row>
    <row r="1495" spans="4:5 16383:16383">
      <c r="D1495" s="304"/>
      <c r="E1495" s="292"/>
      <c r="XFC1495" s="305"/>
    </row>
    <row r="1496" spans="4:5 16383:16383">
      <c r="D1496" s="304"/>
      <c r="E1496" s="292"/>
      <c r="XFC1496" s="305"/>
    </row>
    <row r="1497" spans="4:5 16383:16383">
      <c r="D1497" s="304"/>
      <c r="E1497" s="292"/>
      <c r="XFC1497" s="305"/>
    </row>
    <row r="1498" spans="4:5 16383:16383">
      <c r="D1498" s="304"/>
      <c r="E1498" s="292"/>
      <c r="XFC1498" s="305"/>
    </row>
    <row r="1499" spans="4:5 16383:16383">
      <c r="D1499" s="304"/>
      <c r="E1499" s="292"/>
      <c r="XFC1499" s="305"/>
    </row>
    <row r="1500" spans="4:5 16383:16383">
      <c r="D1500" s="304"/>
      <c r="E1500" s="292"/>
      <c r="XFC1500" s="305"/>
    </row>
    <row r="1501" spans="4:5 16383:16383">
      <c r="D1501" s="304"/>
      <c r="E1501" s="292"/>
      <c r="XFC1501" s="305"/>
    </row>
    <row r="1502" spans="4:5 16383:16383">
      <c r="D1502" s="304"/>
      <c r="E1502" s="292"/>
      <c r="XFC1502" s="305"/>
    </row>
    <row r="1503" spans="4:5 16383:16383">
      <c r="D1503" s="304"/>
      <c r="E1503" s="292"/>
      <c r="XFC1503" s="305"/>
    </row>
    <row r="1504" spans="4:5 16383:16383">
      <c r="D1504" s="304"/>
      <c r="E1504" s="292"/>
      <c r="XFC1504" s="305"/>
    </row>
    <row r="1505" spans="4:5 16383:16383">
      <c r="D1505" s="304"/>
      <c r="E1505" s="292"/>
      <c r="XFC1505" s="305"/>
    </row>
    <row r="1506" spans="4:5 16383:16383">
      <c r="D1506" s="304"/>
      <c r="E1506" s="292"/>
      <c r="XFC1506" s="305"/>
    </row>
    <row r="1507" spans="4:5 16383:16383">
      <c r="D1507" s="304"/>
      <c r="E1507" s="292"/>
      <c r="XFC1507" s="305"/>
    </row>
    <row r="1508" spans="4:5 16383:16383">
      <c r="D1508" s="304"/>
      <c r="E1508" s="292"/>
      <c r="XFC1508" s="305"/>
    </row>
    <row r="1509" spans="4:5 16383:16383">
      <c r="D1509" s="304"/>
      <c r="E1509" s="292"/>
      <c r="XFC1509" s="305"/>
    </row>
    <row r="1510" spans="4:5 16383:16383">
      <c r="D1510" s="304"/>
      <c r="E1510" s="292"/>
      <c r="XFC1510" s="305"/>
    </row>
    <row r="1511" spans="4:5 16383:16383">
      <c r="D1511" s="304"/>
      <c r="E1511" s="292"/>
      <c r="XFC1511" s="305"/>
    </row>
    <row r="1512" spans="4:5 16383:16383">
      <c r="D1512" s="304"/>
      <c r="E1512" s="292"/>
      <c r="XFC1512" s="305"/>
    </row>
    <row r="1513" spans="4:5 16383:16383">
      <c r="D1513" s="304"/>
      <c r="E1513" s="292"/>
      <c r="XFC1513" s="305"/>
    </row>
    <row r="1514" spans="4:5 16383:16383">
      <c r="D1514" s="304"/>
      <c r="E1514" s="292"/>
      <c r="XFC1514" s="305"/>
    </row>
    <row r="1515" spans="4:5 16383:16383">
      <c r="D1515" s="304"/>
      <c r="E1515" s="292"/>
      <c r="XFC1515" s="305"/>
    </row>
    <row r="1516" spans="4:5 16383:16383">
      <c r="D1516" s="304"/>
      <c r="E1516" s="292"/>
      <c r="XFC1516" s="305"/>
    </row>
    <row r="1517" spans="4:5 16383:16383">
      <c r="D1517" s="304"/>
      <c r="E1517" s="292"/>
      <c r="XFC1517" s="305"/>
    </row>
    <row r="1518" spans="4:5 16383:16383">
      <c r="D1518" s="304"/>
      <c r="E1518" s="292"/>
      <c r="XFC1518" s="305"/>
    </row>
    <row r="1519" spans="4:5 16383:16383">
      <c r="D1519" s="304"/>
      <c r="E1519" s="292"/>
      <c r="XFC1519" s="305"/>
    </row>
    <row r="1520" spans="4:5 16383:16383">
      <c r="D1520" s="304"/>
      <c r="E1520" s="292"/>
      <c r="XFC1520" s="305"/>
    </row>
    <row r="1521" spans="4:5 16383:16383">
      <c r="D1521" s="304"/>
      <c r="E1521" s="292"/>
      <c r="XFC1521" s="305"/>
    </row>
    <row r="1522" spans="4:5 16383:16383">
      <c r="D1522" s="304"/>
      <c r="E1522" s="292"/>
      <c r="XFC1522" s="305"/>
    </row>
    <row r="1523" spans="4:5 16383:16383">
      <c r="D1523" s="304"/>
      <c r="E1523" s="292"/>
      <c r="XFC1523" s="305"/>
    </row>
    <row r="1524" spans="4:5 16383:16383">
      <c r="D1524" s="304"/>
      <c r="E1524" s="292"/>
      <c r="XFC1524" s="305"/>
    </row>
    <row r="1525" spans="4:5 16383:16383">
      <c r="D1525" s="304"/>
      <c r="E1525" s="292"/>
      <c r="XFC1525" s="305"/>
    </row>
    <row r="1526" spans="4:5 16383:16383">
      <c r="D1526" s="304"/>
      <c r="E1526" s="292"/>
      <c r="XFC1526" s="305"/>
    </row>
    <row r="1527" spans="4:5 16383:16383">
      <c r="D1527" s="304"/>
      <c r="E1527" s="292"/>
      <c r="XFC1527" s="305"/>
    </row>
    <row r="1528" spans="4:5 16383:16383">
      <c r="D1528" s="304"/>
      <c r="E1528" s="292"/>
      <c r="XFC1528" s="305"/>
    </row>
    <row r="1529" spans="4:5 16383:16383">
      <c r="D1529" s="304"/>
      <c r="E1529" s="292"/>
      <c r="XFC1529" s="305"/>
    </row>
    <row r="1530" spans="4:5 16383:16383">
      <c r="D1530" s="304"/>
      <c r="E1530" s="292"/>
      <c r="XFC1530" s="305"/>
    </row>
    <row r="1531" spans="4:5 16383:16383">
      <c r="D1531" s="304"/>
      <c r="E1531" s="292"/>
      <c r="XFC1531" s="305"/>
    </row>
    <row r="1532" spans="4:5 16383:16383">
      <c r="D1532" s="304"/>
      <c r="E1532" s="292"/>
      <c r="XFC1532" s="305"/>
    </row>
    <row r="1533" spans="4:5 16383:16383">
      <c r="D1533" s="304"/>
      <c r="E1533" s="292"/>
      <c r="XFC1533" s="305"/>
    </row>
    <row r="1534" spans="4:5 16383:16383">
      <c r="D1534" s="304"/>
      <c r="E1534" s="292"/>
      <c r="XFC1534" s="305"/>
    </row>
    <row r="1535" spans="4:5 16383:16383">
      <c r="D1535" s="304"/>
      <c r="E1535" s="292"/>
      <c r="XFC1535" s="305"/>
    </row>
    <row r="1536" spans="4:5 16383:16383">
      <c r="D1536" s="304"/>
      <c r="E1536" s="292"/>
      <c r="XFC1536" s="305"/>
    </row>
    <row r="1537" spans="4:5 16383:16383">
      <c r="D1537" s="304"/>
      <c r="E1537" s="292"/>
      <c r="XFC1537" s="305"/>
    </row>
    <row r="1538" spans="4:5 16383:16383">
      <c r="D1538" s="304"/>
      <c r="E1538" s="292"/>
      <c r="XFC1538" s="305"/>
    </row>
    <row r="1539" spans="4:5 16383:16383">
      <c r="D1539" s="304"/>
      <c r="E1539" s="292"/>
      <c r="XFC1539" s="305"/>
    </row>
    <row r="1540" spans="4:5 16383:16383">
      <c r="D1540" s="304"/>
      <c r="E1540" s="292"/>
      <c r="XFC1540" s="305"/>
    </row>
    <row r="1541" spans="4:5 16383:16383">
      <c r="D1541" s="304"/>
      <c r="E1541" s="292"/>
      <c r="XFC1541" s="305"/>
    </row>
    <row r="1542" spans="4:5 16383:16383">
      <c r="D1542" s="304"/>
      <c r="E1542" s="292"/>
      <c r="XFC1542" s="305"/>
    </row>
    <row r="1543" spans="4:5 16383:16383">
      <c r="D1543" s="304"/>
      <c r="E1543" s="292"/>
      <c r="XFC1543" s="305"/>
    </row>
    <row r="1544" spans="4:5 16383:16383">
      <c r="D1544" s="304"/>
      <c r="E1544" s="292"/>
      <c r="XFC1544" s="305"/>
    </row>
    <row r="1545" spans="4:5 16383:16383">
      <c r="D1545" s="304"/>
      <c r="E1545" s="292"/>
      <c r="XFC1545" s="305"/>
    </row>
    <row r="1546" spans="4:5 16383:16383">
      <c r="D1546" s="304"/>
      <c r="E1546" s="292"/>
      <c r="XFC1546" s="305"/>
    </row>
    <row r="1547" spans="4:5 16383:16383">
      <c r="D1547" s="304"/>
      <c r="E1547" s="292"/>
      <c r="XFC1547" s="305"/>
    </row>
    <row r="1548" spans="4:5 16383:16383">
      <c r="D1548" s="304"/>
      <c r="E1548" s="292"/>
      <c r="XFC1548" s="305"/>
    </row>
    <row r="1549" spans="4:5 16383:16383">
      <c r="D1549" s="304"/>
      <c r="E1549" s="292"/>
      <c r="XFC1549" s="305"/>
    </row>
    <row r="1550" spans="4:5 16383:16383">
      <c r="D1550" s="304"/>
      <c r="E1550" s="292"/>
      <c r="XFC1550" s="305"/>
    </row>
    <row r="1551" spans="4:5 16383:16383">
      <c r="D1551" s="304"/>
      <c r="E1551" s="292"/>
      <c r="XFC1551" s="305"/>
    </row>
    <row r="1552" spans="4:5 16383:16383">
      <c r="D1552" s="304"/>
      <c r="E1552" s="292"/>
      <c r="XFC1552" s="305"/>
    </row>
    <row r="1553" spans="4:5 16383:16383">
      <c r="D1553" s="304"/>
      <c r="E1553" s="292"/>
      <c r="XFC1553" s="305"/>
    </row>
    <row r="1554" spans="4:5 16383:16383">
      <c r="D1554" s="304"/>
      <c r="E1554" s="292"/>
      <c r="XFC1554" s="305"/>
    </row>
    <row r="1555" spans="4:5 16383:16383">
      <c r="D1555" s="304"/>
      <c r="E1555" s="292"/>
      <c r="XFC1555" s="305"/>
    </row>
    <row r="1556" spans="4:5 16383:16383">
      <c r="D1556" s="304"/>
      <c r="E1556" s="292"/>
      <c r="XFC1556" s="305"/>
    </row>
    <row r="1557" spans="4:5 16383:16383">
      <c r="D1557" s="304"/>
      <c r="E1557" s="292"/>
      <c r="XFC1557" s="305"/>
    </row>
    <row r="1558" spans="4:5 16383:16383">
      <c r="D1558" s="304"/>
      <c r="E1558" s="292"/>
      <c r="XFC1558" s="305"/>
    </row>
    <row r="1559" spans="4:5 16383:16383">
      <c r="D1559" s="304"/>
      <c r="E1559" s="292"/>
      <c r="XFC1559" s="305"/>
    </row>
    <row r="1560" spans="4:5 16383:16383">
      <c r="D1560" s="304"/>
      <c r="E1560" s="292"/>
      <c r="XFC1560" s="305"/>
    </row>
    <row r="1561" spans="4:5 16383:16383">
      <c r="D1561" s="304"/>
      <c r="E1561" s="292"/>
      <c r="XFC1561" s="305"/>
    </row>
    <row r="1562" spans="4:5 16383:16383">
      <c r="D1562" s="304"/>
      <c r="E1562" s="292"/>
      <c r="XFC1562" s="305"/>
    </row>
    <row r="1563" spans="4:5 16383:16383">
      <c r="D1563" s="304"/>
      <c r="E1563" s="292"/>
      <c r="XFC1563" s="305"/>
    </row>
    <row r="1564" spans="4:5 16383:16383">
      <c r="D1564" s="304"/>
      <c r="E1564" s="292"/>
      <c r="XFC1564" s="305"/>
    </row>
    <row r="1565" spans="4:5 16383:16383">
      <c r="D1565" s="304"/>
      <c r="E1565" s="292"/>
      <c r="XFC1565" s="305"/>
    </row>
    <row r="1566" spans="4:5 16383:16383">
      <c r="D1566" s="304"/>
      <c r="E1566" s="292"/>
      <c r="XFC1566" s="305"/>
    </row>
    <row r="1567" spans="4:5 16383:16383">
      <c r="D1567" s="304"/>
      <c r="E1567" s="292"/>
      <c r="XFC1567" s="305"/>
    </row>
    <row r="1568" spans="4:5 16383:16383">
      <c r="D1568" s="304"/>
      <c r="E1568" s="292"/>
      <c r="XFC1568" s="305"/>
    </row>
    <row r="1569" spans="4:5 16383:16383">
      <c r="D1569" s="304"/>
      <c r="E1569" s="292"/>
      <c r="XFC1569" s="305"/>
    </row>
    <row r="1570" spans="4:5 16383:16383">
      <c r="D1570" s="304"/>
      <c r="E1570" s="292"/>
      <c r="XFC1570" s="305"/>
    </row>
    <row r="1571" spans="4:5 16383:16383">
      <c r="D1571" s="304"/>
      <c r="E1571" s="292"/>
      <c r="XFC1571" s="305"/>
    </row>
    <row r="1572" spans="4:5 16383:16383">
      <c r="D1572" s="304"/>
      <c r="E1572" s="292"/>
      <c r="XFC1572" s="305"/>
    </row>
    <row r="1573" spans="4:5 16383:16383">
      <c r="D1573" s="304"/>
      <c r="E1573" s="292"/>
      <c r="XFC1573" s="305"/>
    </row>
    <row r="1574" spans="4:5 16383:16383">
      <c r="D1574" s="304"/>
      <c r="E1574" s="292"/>
      <c r="XFC1574" s="305"/>
    </row>
    <row r="1575" spans="4:5 16383:16383">
      <c r="D1575" s="304"/>
      <c r="E1575" s="292"/>
      <c r="XFC1575" s="305"/>
    </row>
    <row r="1576" spans="4:5 16383:16383">
      <c r="D1576" s="304"/>
      <c r="E1576" s="292"/>
      <c r="XFC1576" s="305"/>
    </row>
    <row r="1577" spans="4:5 16383:16383">
      <c r="D1577" s="304"/>
      <c r="E1577" s="292"/>
      <c r="XFC1577" s="305"/>
    </row>
    <row r="1578" spans="4:5 16383:16383">
      <c r="D1578" s="304"/>
      <c r="E1578" s="292"/>
      <c r="XFC1578" s="305"/>
    </row>
    <row r="1579" spans="4:5 16383:16383">
      <c r="D1579" s="304"/>
      <c r="E1579" s="292"/>
      <c r="XFC1579" s="305"/>
    </row>
    <row r="1580" spans="4:5 16383:16383">
      <c r="D1580" s="304"/>
      <c r="E1580" s="292"/>
      <c r="XFC1580" s="305"/>
    </row>
    <row r="1581" spans="4:5 16383:16383">
      <c r="D1581" s="304"/>
      <c r="E1581" s="292"/>
      <c r="XFC1581" s="305"/>
    </row>
    <row r="1582" spans="4:5 16383:16383">
      <c r="D1582" s="304"/>
      <c r="E1582" s="292"/>
      <c r="XFC1582" s="305"/>
    </row>
    <row r="1583" spans="4:5 16383:16383">
      <c r="D1583" s="304"/>
      <c r="E1583" s="292"/>
      <c r="XFC1583" s="305"/>
    </row>
    <row r="1584" spans="4:5 16383:16383">
      <c r="D1584" s="304"/>
      <c r="E1584" s="292"/>
      <c r="XFC1584" s="305"/>
    </row>
    <row r="1585" spans="4:5 16383:16383">
      <c r="D1585" s="304"/>
      <c r="E1585" s="292"/>
      <c r="XFC1585" s="305"/>
    </row>
    <row r="1586" spans="4:5 16383:16383">
      <c r="D1586" s="304"/>
      <c r="E1586" s="292"/>
      <c r="XFC1586" s="305"/>
    </row>
    <row r="1587" spans="4:5 16383:16383">
      <c r="D1587" s="304"/>
      <c r="E1587" s="292"/>
      <c r="XFC1587" s="305"/>
    </row>
    <row r="1588" spans="4:5 16383:16383">
      <c r="D1588" s="304"/>
      <c r="E1588" s="292"/>
      <c r="XFC1588" s="305"/>
    </row>
    <row r="1589" spans="4:5 16383:16383">
      <c r="D1589" s="304"/>
      <c r="E1589" s="292"/>
      <c r="XFC1589" s="305"/>
    </row>
    <row r="1590" spans="4:5 16383:16383">
      <c r="D1590" s="304"/>
      <c r="E1590" s="292"/>
      <c r="XFC1590" s="305"/>
    </row>
    <row r="1591" spans="4:5 16383:16383">
      <c r="D1591" s="304"/>
      <c r="E1591" s="292"/>
      <c r="XFC1591" s="305"/>
    </row>
    <row r="1592" spans="4:5 16383:16383">
      <c r="D1592" s="304"/>
      <c r="E1592" s="292"/>
      <c r="XFC1592" s="305"/>
    </row>
    <row r="1593" spans="4:5 16383:16383">
      <c r="D1593" s="304"/>
      <c r="E1593" s="292"/>
      <c r="XFC1593" s="305"/>
    </row>
    <row r="1594" spans="4:5 16383:16383">
      <c r="D1594" s="304"/>
      <c r="E1594" s="292"/>
      <c r="XFC1594" s="305"/>
    </row>
    <row r="1595" spans="4:5 16383:16383">
      <c r="D1595" s="304"/>
      <c r="E1595" s="292"/>
      <c r="XFC1595" s="305"/>
    </row>
    <row r="1596" spans="4:5 16383:16383">
      <c r="D1596" s="304"/>
      <c r="E1596" s="292"/>
      <c r="XFC1596" s="305"/>
    </row>
    <row r="1597" spans="4:5 16383:16383">
      <c r="D1597" s="304"/>
      <c r="E1597" s="292"/>
      <c r="XFC1597" s="305"/>
    </row>
    <row r="1598" spans="4:5 16383:16383">
      <c r="D1598" s="304"/>
      <c r="E1598" s="292"/>
      <c r="XFC1598" s="305"/>
    </row>
    <row r="1599" spans="4:5 16383:16383">
      <c r="D1599" s="304"/>
      <c r="E1599" s="292"/>
      <c r="XFC1599" s="305"/>
    </row>
    <row r="1600" spans="4:5 16383:16383">
      <c r="D1600" s="304"/>
      <c r="E1600" s="292"/>
      <c r="XFC1600" s="305"/>
    </row>
    <row r="1601" spans="4:5 16383:16383">
      <c r="D1601" s="304"/>
      <c r="E1601" s="292"/>
      <c r="XFC1601" s="305"/>
    </row>
    <row r="1602" spans="4:5 16383:16383">
      <c r="D1602" s="304"/>
      <c r="E1602" s="292"/>
      <c r="XFC1602" s="305"/>
    </row>
    <row r="1603" spans="4:5 16383:16383">
      <c r="D1603" s="304"/>
      <c r="E1603" s="292"/>
      <c r="XFC1603" s="305"/>
    </row>
    <row r="1604" spans="4:5 16383:16383">
      <c r="D1604" s="304"/>
      <c r="E1604" s="292"/>
      <c r="XFC1604" s="305"/>
    </row>
    <row r="1605" spans="4:5 16383:16383">
      <c r="D1605" s="304"/>
      <c r="E1605" s="292"/>
      <c r="XFC1605" s="305"/>
    </row>
    <row r="1606" spans="4:5 16383:16383">
      <c r="D1606" s="304"/>
      <c r="E1606" s="292"/>
      <c r="XFC1606" s="305"/>
    </row>
    <row r="1607" spans="4:5 16383:16383">
      <c r="D1607" s="304"/>
      <c r="E1607" s="292"/>
      <c r="XFC1607" s="305"/>
    </row>
    <row r="1608" spans="4:5 16383:16383">
      <c r="D1608" s="304"/>
      <c r="E1608" s="292"/>
      <c r="XFC1608" s="305"/>
    </row>
    <row r="1609" spans="4:5 16383:16383">
      <c r="D1609" s="304"/>
      <c r="E1609" s="292"/>
      <c r="XFC1609" s="305"/>
    </row>
    <row r="1610" spans="4:5 16383:16383">
      <c r="D1610" s="304"/>
      <c r="E1610" s="292"/>
      <c r="XFC1610" s="305"/>
    </row>
    <row r="1611" spans="4:5 16383:16383">
      <c r="D1611" s="304"/>
      <c r="E1611" s="292"/>
      <c r="XFC1611" s="305"/>
    </row>
    <row r="1612" spans="4:5 16383:16383">
      <c r="D1612" s="304"/>
      <c r="E1612" s="292"/>
      <c r="XFC1612" s="305"/>
    </row>
    <row r="1613" spans="4:5 16383:16383">
      <c r="D1613" s="304"/>
      <c r="E1613" s="292"/>
      <c r="XFC1613" s="305"/>
    </row>
    <row r="1614" spans="4:5 16383:16383">
      <c r="D1614" s="304"/>
      <c r="E1614" s="292"/>
      <c r="XFC1614" s="305"/>
    </row>
    <row r="1615" spans="4:5 16383:16383">
      <c r="D1615" s="304"/>
      <c r="E1615" s="292"/>
      <c r="XFC1615" s="305"/>
    </row>
    <row r="1616" spans="4:5 16383:16383">
      <c r="D1616" s="304"/>
      <c r="E1616" s="292"/>
      <c r="XFC1616" s="305"/>
    </row>
    <row r="1617" spans="4:5 16383:16383">
      <c r="D1617" s="304"/>
      <c r="E1617" s="292"/>
      <c r="XFC1617" s="305"/>
    </row>
    <row r="1618" spans="4:5 16383:16383">
      <c r="D1618" s="304"/>
      <c r="E1618" s="292"/>
      <c r="XFC1618" s="305"/>
    </row>
    <row r="1619" spans="4:5 16383:16383">
      <c r="D1619" s="304"/>
      <c r="E1619" s="292"/>
      <c r="XFC1619" s="305"/>
    </row>
    <row r="1620" spans="4:5 16383:16383">
      <c r="D1620" s="304"/>
      <c r="E1620" s="292"/>
      <c r="XFC1620" s="305"/>
    </row>
    <row r="1621" spans="4:5 16383:16383">
      <c r="D1621" s="304"/>
      <c r="E1621" s="292"/>
      <c r="XFC1621" s="305"/>
    </row>
    <row r="1622" spans="4:5 16383:16383">
      <c r="D1622" s="304"/>
      <c r="E1622" s="292"/>
      <c r="XFC1622" s="305"/>
    </row>
    <row r="1623" spans="4:5 16383:16383">
      <c r="D1623" s="304"/>
      <c r="E1623" s="292"/>
      <c r="XFC1623" s="305"/>
    </row>
    <row r="1624" spans="4:5 16383:16383">
      <c r="D1624" s="304"/>
      <c r="E1624" s="292"/>
      <c r="XFC1624" s="305"/>
    </row>
    <row r="1625" spans="4:5 16383:16383">
      <c r="D1625" s="304"/>
      <c r="E1625" s="292"/>
      <c r="XFC1625" s="305"/>
    </row>
    <row r="1626" spans="4:5 16383:16383">
      <c r="D1626" s="304"/>
      <c r="E1626" s="292"/>
      <c r="XFC1626" s="305"/>
    </row>
    <row r="1627" spans="4:5 16383:16383">
      <c r="D1627" s="304"/>
      <c r="E1627" s="292"/>
      <c r="XFC1627" s="305"/>
    </row>
    <row r="1628" spans="4:5 16383:16383">
      <c r="D1628" s="304"/>
      <c r="E1628" s="292"/>
      <c r="XFC1628" s="305"/>
    </row>
    <row r="1629" spans="4:5 16383:16383">
      <c r="D1629" s="304"/>
      <c r="E1629" s="292"/>
      <c r="XFC1629" s="305"/>
    </row>
    <row r="1630" spans="4:5 16383:16383">
      <c r="D1630" s="304"/>
      <c r="E1630" s="292"/>
      <c r="XFC1630" s="305"/>
    </row>
    <row r="1631" spans="4:5 16383:16383">
      <c r="D1631" s="304"/>
      <c r="E1631" s="292"/>
      <c r="XFC1631" s="305"/>
    </row>
    <row r="1632" spans="4:5 16383:16383">
      <c r="D1632" s="304"/>
      <c r="E1632" s="292"/>
      <c r="XFC1632" s="305"/>
    </row>
    <row r="1633" spans="4:5 16383:16383">
      <c r="D1633" s="304"/>
      <c r="E1633" s="292"/>
      <c r="XFC1633" s="305"/>
    </row>
    <row r="1634" spans="4:5 16383:16383">
      <c r="D1634" s="304"/>
      <c r="E1634" s="292"/>
      <c r="XFC1634" s="305"/>
    </row>
    <row r="1635" spans="4:5 16383:16383">
      <c r="D1635" s="304"/>
      <c r="E1635" s="292"/>
      <c r="XFC1635" s="305"/>
    </row>
    <row r="1636" spans="4:5 16383:16383">
      <c r="D1636" s="304"/>
      <c r="E1636" s="292"/>
      <c r="XFC1636" s="305"/>
    </row>
    <row r="1637" spans="4:5 16383:16383">
      <c r="D1637" s="304"/>
      <c r="E1637" s="292"/>
      <c r="XFC1637" s="305"/>
    </row>
    <row r="1638" spans="4:5 16383:16383">
      <c r="D1638" s="304"/>
      <c r="E1638" s="292"/>
      <c r="XFC1638" s="305"/>
    </row>
    <row r="1639" spans="4:5 16383:16383">
      <c r="D1639" s="304"/>
      <c r="E1639" s="292"/>
      <c r="XFC1639" s="305"/>
    </row>
    <row r="1640" spans="4:5 16383:16383">
      <c r="D1640" s="304"/>
      <c r="E1640" s="292"/>
      <c r="XFC1640" s="305"/>
    </row>
    <row r="1641" spans="4:5 16383:16383">
      <c r="D1641" s="304"/>
      <c r="E1641" s="292"/>
      <c r="XFC1641" s="305"/>
    </row>
    <row r="1642" spans="4:5 16383:16383">
      <c r="D1642" s="304"/>
      <c r="E1642" s="292"/>
      <c r="XFC1642" s="305"/>
    </row>
    <row r="1643" spans="4:5 16383:16383">
      <c r="D1643" s="304"/>
      <c r="E1643" s="292"/>
      <c r="XFC1643" s="305"/>
    </row>
    <row r="1644" spans="4:5 16383:16383">
      <c r="D1644" s="304"/>
      <c r="E1644" s="292"/>
      <c r="XFC1644" s="305"/>
    </row>
    <row r="1645" spans="4:5 16383:16383">
      <c r="D1645" s="304"/>
      <c r="E1645" s="292"/>
      <c r="XFC1645" s="305"/>
    </row>
    <row r="1646" spans="4:5 16383:16383">
      <c r="D1646" s="304"/>
      <c r="E1646" s="292"/>
      <c r="XFC1646" s="305"/>
    </row>
    <row r="1647" spans="4:5 16383:16383">
      <c r="D1647" s="304"/>
      <c r="E1647" s="292"/>
      <c r="XFC1647" s="305"/>
    </row>
    <row r="1648" spans="4:5 16383:16383">
      <c r="D1648" s="304"/>
      <c r="E1648" s="292"/>
      <c r="XFC1648" s="305"/>
    </row>
    <row r="1649" spans="4:5 16383:16383">
      <c r="D1649" s="304"/>
      <c r="E1649" s="292"/>
      <c r="XFC1649" s="305"/>
    </row>
    <row r="1650" spans="4:5 16383:16383">
      <c r="D1650" s="304"/>
      <c r="E1650" s="292"/>
      <c r="XFC1650" s="305"/>
    </row>
    <row r="1651" spans="4:5 16383:16383">
      <c r="D1651" s="304"/>
      <c r="E1651" s="292"/>
      <c r="XFC1651" s="305"/>
    </row>
    <row r="1652" spans="4:5 16383:16383">
      <c r="D1652" s="304"/>
      <c r="E1652" s="292"/>
      <c r="XFC1652" s="305"/>
    </row>
    <row r="1653" spans="4:5 16383:16383">
      <c r="D1653" s="304"/>
      <c r="E1653" s="292"/>
      <c r="XFC1653" s="305"/>
    </row>
    <row r="1654" spans="4:5 16383:16383">
      <c r="D1654" s="304"/>
      <c r="E1654" s="292"/>
      <c r="XFC1654" s="305"/>
    </row>
    <row r="1655" spans="4:5 16383:16383">
      <c r="D1655" s="304"/>
      <c r="E1655" s="292"/>
      <c r="XFC1655" s="305"/>
    </row>
    <row r="1656" spans="4:5 16383:16383">
      <c r="D1656" s="304"/>
      <c r="E1656" s="292"/>
      <c r="XFC1656" s="305"/>
    </row>
    <row r="1657" spans="4:5 16383:16383">
      <c r="D1657" s="304"/>
      <c r="E1657" s="292"/>
      <c r="XFC1657" s="305"/>
    </row>
    <row r="1658" spans="4:5 16383:16383">
      <c r="D1658" s="304"/>
      <c r="E1658" s="292"/>
      <c r="XFC1658" s="305"/>
    </row>
    <row r="1659" spans="4:5 16383:16383">
      <c r="D1659" s="304"/>
      <c r="E1659" s="292"/>
      <c r="XFC1659" s="305"/>
    </row>
    <row r="1660" spans="4:5 16383:16383">
      <c r="D1660" s="304"/>
      <c r="E1660" s="292"/>
      <c r="XFC1660" s="305"/>
    </row>
    <row r="1661" spans="4:5 16383:16383">
      <c r="D1661" s="304"/>
      <c r="E1661" s="292"/>
      <c r="XFC1661" s="305"/>
    </row>
    <row r="1662" spans="4:5 16383:16383">
      <c r="D1662" s="304"/>
      <c r="E1662" s="292"/>
      <c r="XFC1662" s="305"/>
    </row>
    <row r="1663" spans="4:5 16383:16383">
      <c r="D1663" s="304"/>
      <c r="E1663" s="292"/>
      <c r="XFC1663" s="305"/>
    </row>
    <row r="1664" spans="4:5 16383:16383">
      <c r="D1664" s="304"/>
      <c r="E1664" s="292"/>
      <c r="XFC1664" s="305"/>
    </row>
    <row r="1665" spans="4:5 16383:16383">
      <c r="D1665" s="304"/>
      <c r="E1665" s="292"/>
      <c r="XFC1665" s="305"/>
    </row>
    <row r="1666" spans="4:5 16383:16383">
      <c r="D1666" s="304"/>
      <c r="E1666" s="292"/>
      <c r="XFC1666" s="305"/>
    </row>
    <row r="1667" spans="4:5 16383:16383">
      <c r="D1667" s="304"/>
      <c r="E1667" s="292"/>
      <c r="XFC1667" s="305"/>
    </row>
    <row r="1668" spans="4:5 16383:16383">
      <c r="D1668" s="304"/>
      <c r="E1668" s="292"/>
      <c r="XFC1668" s="305"/>
    </row>
    <row r="1669" spans="4:5 16383:16383">
      <c r="D1669" s="304"/>
      <c r="E1669" s="292"/>
      <c r="XFC1669" s="305"/>
    </row>
    <row r="1670" spans="4:5 16383:16383">
      <c r="D1670" s="304"/>
      <c r="E1670" s="292"/>
      <c r="XFC1670" s="305"/>
    </row>
    <row r="1671" spans="4:5 16383:16383">
      <c r="D1671" s="304"/>
      <c r="E1671" s="292"/>
      <c r="XFC1671" s="305"/>
    </row>
    <row r="1672" spans="4:5 16383:16383">
      <c r="D1672" s="304"/>
      <c r="E1672" s="292"/>
      <c r="XFC1672" s="305"/>
    </row>
    <row r="1673" spans="4:5 16383:16383">
      <c r="D1673" s="304"/>
      <c r="E1673" s="292"/>
      <c r="XFC1673" s="305"/>
    </row>
    <row r="1674" spans="4:5 16383:16383">
      <c r="D1674" s="304"/>
      <c r="E1674" s="292"/>
      <c r="XFC1674" s="305"/>
    </row>
    <row r="1675" spans="4:5 16383:16383">
      <c r="D1675" s="304"/>
      <c r="E1675" s="292"/>
      <c r="XFC1675" s="305"/>
    </row>
    <row r="1676" spans="4:5 16383:16383">
      <c r="D1676" s="304"/>
      <c r="E1676" s="292"/>
      <c r="XFC1676" s="305"/>
    </row>
    <row r="1677" spans="4:5 16383:16383">
      <c r="D1677" s="304"/>
      <c r="E1677" s="292"/>
      <c r="XFC1677" s="305"/>
    </row>
    <row r="1678" spans="4:5 16383:16383">
      <c r="D1678" s="304"/>
      <c r="E1678" s="292"/>
      <c r="XFC1678" s="305"/>
    </row>
    <row r="1679" spans="4:5 16383:16383">
      <c r="D1679" s="304"/>
      <c r="E1679" s="292"/>
      <c r="XFC1679" s="305"/>
    </row>
    <row r="1680" spans="4:5 16383:16383">
      <c r="D1680" s="304"/>
      <c r="E1680" s="292"/>
      <c r="XFC1680" s="305"/>
    </row>
    <row r="1681" spans="4:5 16383:16383">
      <c r="D1681" s="304"/>
      <c r="E1681" s="292"/>
      <c r="XFC1681" s="305"/>
    </row>
    <row r="1682" spans="4:5 16383:16383">
      <c r="D1682" s="304"/>
      <c r="E1682" s="292"/>
      <c r="XFC1682" s="305"/>
    </row>
    <row r="1683" spans="4:5 16383:16383">
      <c r="D1683" s="304"/>
      <c r="E1683" s="292"/>
      <c r="XFC1683" s="305"/>
    </row>
    <row r="1684" spans="4:5 16383:16383">
      <c r="D1684" s="304"/>
      <c r="E1684" s="292"/>
      <c r="XFC1684" s="305"/>
    </row>
    <row r="1685" spans="4:5 16383:16383">
      <c r="D1685" s="304"/>
      <c r="E1685" s="292"/>
      <c r="XFC1685" s="305"/>
    </row>
    <row r="1686" spans="4:5 16383:16383">
      <c r="D1686" s="304"/>
      <c r="E1686" s="292"/>
      <c r="XFC1686" s="305"/>
    </row>
    <row r="1687" spans="4:5 16383:16383">
      <c r="D1687" s="304"/>
      <c r="E1687" s="292"/>
      <c r="XFC1687" s="305"/>
    </row>
    <row r="1688" spans="4:5 16383:16383">
      <c r="D1688" s="304"/>
      <c r="E1688" s="292"/>
      <c r="XFC1688" s="305"/>
    </row>
    <row r="1689" spans="4:5 16383:16383">
      <c r="D1689" s="304"/>
      <c r="E1689" s="292"/>
      <c r="XFC1689" s="305"/>
    </row>
    <row r="1690" spans="4:5 16383:16383">
      <c r="D1690" s="304"/>
      <c r="E1690" s="292"/>
      <c r="XFC1690" s="305"/>
    </row>
    <row r="1691" spans="4:5 16383:16383">
      <c r="D1691" s="304"/>
      <c r="E1691" s="292"/>
      <c r="XFC1691" s="305"/>
    </row>
    <row r="1692" spans="4:5 16383:16383">
      <c r="D1692" s="304"/>
      <c r="E1692" s="292"/>
      <c r="XFC1692" s="305"/>
    </row>
    <row r="1693" spans="4:5 16383:16383">
      <c r="D1693" s="304"/>
      <c r="E1693" s="292"/>
      <c r="XFC1693" s="305"/>
    </row>
    <row r="1694" spans="4:5 16383:16383">
      <c r="D1694" s="304"/>
      <c r="E1694" s="292"/>
      <c r="XFC1694" s="305"/>
    </row>
    <row r="1695" spans="4:5 16383:16383">
      <c r="D1695" s="304"/>
      <c r="E1695" s="292"/>
      <c r="XFC1695" s="305"/>
    </row>
    <row r="1696" spans="4:5 16383:16383">
      <c r="D1696" s="304"/>
      <c r="E1696" s="292"/>
      <c r="XFC1696" s="305"/>
    </row>
    <row r="1697" spans="4:5 16383:16383">
      <c r="D1697" s="304"/>
      <c r="E1697" s="292"/>
      <c r="XFC1697" s="305"/>
    </row>
    <row r="1698" spans="4:5 16383:16383">
      <c r="D1698" s="304"/>
      <c r="E1698" s="292"/>
      <c r="XFC1698" s="305"/>
    </row>
    <row r="1699" spans="4:5 16383:16383">
      <c r="D1699" s="304"/>
      <c r="E1699" s="292"/>
      <c r="XFC1699" s="305"/>
    </row>
    <row r="1700" spans="4:5 16383:16383">
      <c r="D1700" s="304"/>
      <c r="E1700" s="292"/>
      <c r="XFC1700" s="305"/>
    </row>
    <row r="1701" spans="4:5 16383:16383">
      <c r="D1701" s="304"/>
      <c r="E1701" s="292"/>
      <c r="XFC1701" s="305"/>
    </row>
    <row r="1702" spans="4:5 16383:16383">
      <c r="D1702" s="304"/>
      <c r="E1702" s="292"/>
      <c r="XFC1702" s="305"/>
    </row>
    <row r="1703" spans="4:5 16383:16383">
      <c r="D1703" s="304"/>
      <c r="E1703" s="292"/>
      <c r="XFC1703" s="305"/>
    </row>
    <row r="1704" spans="4:5 16383:16383">
      <c r="D1704" s="304"/>
      <c r="E1704" s="292"/>
      <c r="XFC1704" s="305"/>
    </row>
    <row r="1705" spans="4:5 16383:16383">
      <c r="D1705" s="304"/>
      <c r="E1705" s="292"/>
      <c r="XFC1705" s="305"/>
    </row>
    <row r="1706" spans="4:5 16383:16383">
      <c r="D1706" s="304"/>
      <c r="E1706" s="292"/>
      <c r="XFC1706" s="305"/>
    </row>
    <row r="1707" spans="4:5 16383:16383">
      <c r="D1707" s="304"/>
      <c r="E1707" s="292"/>
      <c r="XFC1707" s="305"/>
    </row>
    <row r="1708" spans="4:5 16383:16383">
      <c r="D1708" s="304"/>
      <c r="E1708" s="292"/>
      <c r="XFC1708" s="305"/>
    </row>
    <row r="1709" spans="4:5 16383:16383">
      <c r="D1709" s="304"/>
      <c r="E1709" s="292"/>
      <c r="XFC1709" s="305"/>
    </row>
    <row r="1710" spans="4:5 16383:16383">
      <c r="D1710" s="304"/>
      <c r="E1710" s="292"/>
      <c r="XFC1710" s="305"/>
    </row>
    <row r="1711" spans="4:5 16383:16383">
      <c r="D1711" s="304"/>
      <c r="E1711" s="292"/>
      <c r="XFC1711" s="305"/>
    </row>
    <row r="1712" spans="4:5 16383:16383">
      <c r="D1712" s="304"/>
      <c r="E1712" s="292"/>
      <c r="XFC1712" s="305"/>
    </row>
    <row r="1713" spans="4:5 16383:16383">
      <c r="D1713" s="304"/>
      <c r="E1713" s="292"/>
      <c r="XFC1713" s="305"/>
    </row>
    <row r="1714" spans="4:5 16383:16383">
      <c r="D1714" s="304"/>
      <c r="E1714" s="292"/>
      <c r="XFC1714" s="305"/>
    </row>
    <row r="1715" spans="4:5 16383:16383">
      <c r="D1715" s="304"/>
      <c r="E1715" s="292"/>
      <c r="XFC1715" s="305"/>
    </row>
    <row r="1716" spans="4:5 16383:16383">
      <c r="D1716" s="304"/>
      <c r="E1716" s="292"/>
      <c r="XFC1716" s="305"/>
    </row>
    <row r="1717" spans="4:5 16383:16383">
      <c r="D1717" s="304"/>
      <c r="E1717" s="292"/>
      <c r="XFC1717" s="305"/>
    </row>
    <row r="1718" spans="4:5 16383:16383">
      <c r="D1718" s="304"/>
      <c r="E1718" s="292"/>
      <c r="XFC1718" s="305"/>
    </row>
    <row r="1719" spans="4:5 16383:16383">
      <c r="D1719" s="304"/>
      <c r="E1719" s="292"/>
      <c r="XFC1719" s="305"/>
    </row>
    <row r="1720" spans="4:5 16383:16383">
      <c r="D1720" s="304"/>
      <c r="E1720" s="292"/>
      <c r="XFC1720" s="305"/>
    </row>
    <row r="1721" spans="4:5 16383:16383">
      <c r="D1721" s="304"/>
      <c r="E1721" s="292"/>
      <c r="XFC1721" s="305"/>
    </row>
    <row r="1722" spans="4:5 16383:16383">
      <c r="D1722" s="304"/>
      <c r="E1722" s="292"/>
      <c r="XFC1722" s="305"/>
    </row>
    <row r="1723" spans="4:5 16383:16383">
      <c r="D1723" s="304"/>
      <c r="E1723" s="292"/>
      <c r="XFC1723" s="305"/>
    </row>
    <row r="1724" spans="4:5 16383:16383">
      <c r="D1724" s="304"/>
      <c r="E1724" s="292"/>
      <c r="XFC1724" s="305"/>
    </row>
    <row r="1725" spans="4:5 16383:16383">
      <c r="D1725" s="304"/>
      <c r="E1725" s="292"/>
      <c r="XFC1725" s="305"/>
    </row>
    <row r="1726" spans="4:5 16383:16383">
      <c r="D1726" s="304"/>
      <c r="E1726" s="292"/>
      <c r="XFC1726" s="305"/>
    </row>
    <row r="1727" spans="4:5 16383:16383">
      <c r="D1727" s="304"/>
      <c r="E1727" s="292"/>
      <c r="XFC1727" s="305"/>
    </row>
    <row r="1728" spans="4:5 16383:16383">
      <c r="D1728" s="304"/>
      <c r="E1728" s="292"/>
      <c r="XFC1728" s="305"/>
    </row>
    <row r="1729" spans="4:5 16383:16383">
      <c r="D1729" s="304"/>
      <c r="E1729" s="292"/>
      <c r="XFC1729" s="305"/>
    </row>
    <row r="1730" spans="4:5 16383:16383">
      <c r="D1730" s="304"/>
      <c r="E1730" s="292"/>
      <c r="XFC1730" s="305"/>
    </row>
    <row r="1731" spans="4:5 16383:16383">
      <c r="D1731" s="304"/>
      <c r="E1731" s="292"/>
      <c r="XFC1731" s="305"/>
    </row>
    <row r="1732" spans="4:5 16383:16383">
      <c r="D1732" s="304"/>
      <c r="E1732" s="292"/>
      <c r="XFC1732" s="305"/>
    </row>
    <row r="1733" spans="4:5 16383:16383">
      <c r="D1733" s="304"/>
      <c r="E1733" s="292"/>
      <c r="XFC1733" s="305"/>
    </row>
    <row r="1734" spans="4:5 16383:16383">
      <c r="D1734" s="304"/>
      <c r="E1734" s="292"/>
      <c r="XFC1734" s="305"/>
    </row>
    <row r="1735" spans="4:5 16383:16383">
      <c r="D1735" s="304"/>
      <c r="E1735" s="292"/>
      <c r="XFC1735" s="305"/>
    </row>
    <row r="1736" spans="4:5 16383:16383">
      <c r="D1736" s="304"/>
      <c r="E1736" s="292"/>
      <c r="XFC1736" s="305"/>
    </row>
    <row r="1737" spans="4:5 16383:16383">
      <c r="D1737" s="304"/>
      <c r="E1737" s="292"/>
      <c r="XFC1737" s="305"/>
    </row>
    <row r="1738" spans="4:5 16383:16383">
      <c r="D1738" s="304"/>
      <c r="E1738" s="292"/>
      <c r="XFC1738" s="305"/>
    </row>
    <row r="1739" spans="4:5 16383:16383">
      <c r="D1739" s="304"/>
      <c r="E1739" s="292"/>
      <c r="XFC1739" s="305"/>
    </row>
  </sheetData>
  <autoFilter xmlns:etc="http://www.wps.cn/officeDocument/2017/etCustomData" ref="A3:XFD1333" etc:filterBottomFollowUsedRange="0">
    <extLst/>
  </autoFilter>
  <mergeCells count="2">
    <mergeCell ref="A1:E1"/>
    <mergeCell ref="D2:E2"/>
  </mergeCells>
  <dataValidations count="1">
    <dataValidation type="decimal" operator="between" allowBlank="1" showInputMessage="1" showErrorMessage="1" sqref="C4:C1333">
      <formula1>-99999999999999</formula1>
      <formula2>99999999999999</formula2>
    </dataValidation>
  </dataValidation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294"/>
  <sheetViews>
    <sheetView workbookViewId="0">
      <selection activeCell="I22" sqref="I22"/>
    </sheetView>
  </sheetViews>
  <sheetFormatPr defaultColWidth="12.1" defaultRowHeight="24.9" customHeight="1" outlineLevelCol="5"/>
  <cols>
    <col min="1" max="1" width="31.6" style="288" customWidth="1"/>
    <col min="2" max="2" width="11.4" style="288" customWidth="1"/>
    <col min="3" max="3" width="33.6" style="288" customWidth="1"/>
    <col min="4" max="4" width="11.4" style="288" customWidth="1"/>
    <col min="5" max="248" width="12.1" style="286"/>
    <col min="249" max="249" width="41.7" style="286" customWidth="1"/>
    <col min="250" max="250" width="19.5" style="286" customWidth="1"/>
    <col min="251" max="251" width="40.6" style="286" customWidth="1"/>
    <col min="252" max="252" width="19.5" style="286" customWidth="1"/>
    <col min="253" max="16384" width="12.1" style="286"/>
  </cols>
  <sheetData>
    <row r="1" s="286" customFormat="1" ht="30" customHeight="1" spans="1:6">
      <c r="A1" s="289" t="s">
        <v>1389</v>
      </c>
      <c r="B1" s="289"/>
      <c r="C1" s="289"/>
      <c r="D1" s="289"/>
    </row>
    <row r="2" s="286" customFormat="1" ht="20.1" customHeight="1" spans="1:6">
      <c r="A2" s="290" t="s">
        <v>124</v>
      </c>
      <c r="B2" s="290"/>
      <c r="C2" s="290"/>
      <c r="D2" s="290"/>
    </row>
    <row r="3" s="286" customFormat="1" ht="24.6" customHeight="1" spans="1:6">
      <c r="A3" s="270" t="s">
        <v>63</v>
      </c>
      <c r="B3" s="141" t="s">
        <v>1384</v>
      </c>
      <c r="C3" s="270" t="s">
        <v>63</v>
      </c>
      <c r="D3" s="141" t="s">
        <v>1384</v>
      </c>
    </row>
    <row r="4" s="287" customFormat="1" ht="24.6" customHeight="1" spans="1:6">
      <c r="A4" s="271" t="s">
        <v>126</v>
      </c>
      <c r="B4" s="146">
        <v>46331</v>
      </c>
      <c r="C4" s="271" t="s">
        <v>127</v>
      </c>
      <c r="D4" s="146">
        <v>62389</v>
      </c>
    </row>
    <row r="5" s="287" customFormat="1" ht="24.6" customHeight="1" spans="1:6">
      <c r="A5" s="271" t="s">
        <v>128</v>
      </c>
      <c r="B5" s="146">
        <v>8797</v>
      </c>
      <c r="C5" s="271" t="s">
        <v>129</v>
      </c>
      <c r="D5" s="146">
        <f>D6+D7+D8</f>
        <v>0</v>
      </c>
    </row>
    <row r="6" s="287" customFormat="1" ht="24.6" customHeight="1" spans="1:6">
      <c r="A6" s="273" t="s">
        <v>130</v>
      </c>
      <c r="B6" s="143"/>
      <c r="C6" s="273" t="s">
        <v>131</v>
      </c>
      <c r="D6" s="143"/>
    </row>
    <row r="7" s="287" customFormat="1" ht="24.6" customHeight="1" spans="1:6">
      <c r="A7" s="273" t="s">
        <v>132</v>
      </c>
      <c r="B7" s="143">
        <v>8797</v>
      </c>
      <c r="C7" s="273" t="s">
        <v>133</v>
      </c>
      <c r="D7" s="143"/>
      <c r="F7" s="291"/>
    </row>
    <row r="8" s="287" customFormat="1" ht="24.6" customHeight="1" spans="1:6">
      <c r="A8" s="273" t="s">
        <v>134</v>
      </c>
      <c r="B8" s="143"/>
      <c r="C8" s="273" t="s">
        <v>135</v>
      </c>
      <c r="D8" s="143"/>
    </row>
    <row r="9" s="286" customFormat="1" ht="24.6" customHeight="1" spans="1:6">
      <c r="A9" s="271" t="s">
        <v>136</v>
      </c>
      <c r="B9" s="146">
        <f>B10+B11</f>
        <v>0</v>
      </c>
      <c r="C9" s="271" t="s">
        <v>137</v>
      </c>
      <c r="D9" s="146">
        <f>D10+D11</f>
        <v>1203</v>
      </c>
    </row>
    <row r="10" s="286" customFormat="1" ht="24.6" customHeight="1" spans="1:6">
      <c r="A10" s="273" t="s">
        <v>138</v>
      </c>
      <c r="B10" s="143"/>
      <c r="C10" s="273" t="s">
        <v>139</v>
      </c>
      <c r="D10" s="143"/>
    </row>
    <row r="11" s="286" customFormat="1" ht="24.6" customHeight="1" spans="1:6">
      <c r="A11" s="273" t="s">
        <v>140</v>
      </c>
      <c r="B11" s="143"/>
      <c r="C11" s="273" t="s">
        <v>141</v>
      </c>
      <c r="D11" s="143">
        <v>1203</v>
      </c>
    </row>
    <row r="12" s="286" customFormat="1" ht="24.6" customHeight="1" spans="1:6">
      <c r="A12" s="271" t="s">
        <v>142</v>
      </c>
      <c r="B12" s="146">
        <v>8604</v>
      </c>
      <c r="C12" s="271"/>
      <c r="D12" s="146"/>
    </row>
    <row r="13" s="286" customFormat="1" ht="24.6" customHeight="1" spans="1:6">
      <c r="A13" s="271" t="s">
        <v>143</v>
      </c>
      <c r="B13" s="146">
        <f>SUM(B14:B16)</f>
        <v>0</v>
      </c>
      <c r="C13" s="271" t="s">
        <v>144</v>
      </c>
      <c r="D13" s="146"/>
    </row>
    <row r="14" s="286" customFormat="1" ht="24.6" customHeight="1" spans="1:6">
      <c r="A14" s="273" t="s">
        <v>145</v>
      </c>
      <c r="B14" s="143"/>
      <c r="C14" s="273"/>
      <c r="D14" s="143"/>
    </row>
    <row r="15" s="286" customFormat="1" ht="24.6" customHeight="1" spans="1:6">
      <c r="A15" s="273" t="s">
        <v>146</v>
      </c>
      <c r="B15" s="143"/>
      <c r="C15" s="273"/>
      <c r="D15" s="143"/>
    </row>
    <row r="16" s="286" customFormat="1" ht="24.6" customHeight="1" spans="1:6">
      <c r="A16" s="273" t="s">
        <v>147</v>
      </c>
      <c r="B16" s="143"/>
      <c r="C16" s="273"/>
      <c r="D16" s="143"/>
    </row>
    <row r="17" s="286" customFormat="1" ht="24.6" customHeight="1" spans="1:4">
      <c r="A17" s="271" t="s">
        <v>148</v>
      </c>
      <c r="B17" s="146"/>
      <c r="C17" s="271" t="s">
        <v>149</v>
      </c>
      <c r="D17" s="146">
        <f>D18+D19+D20+D21</f>
        <v>1391</v>
      </c>
    </row>
    <row r="18" s="286" customFormat="1" ht="24.6" customHeight="1" spans="1:4">
      <c r="A18" s="273" t="s">
        <v>150</v>
      </c>
      <c r="B18" s="143"/>
      <c r="C18" s="273" t="s">
        <v>151</v>
      </c>
      <c r="D18" s="143">
        <v>1391</v>
      </c>
    </row>
    <row r="19" s="286" customFormat="1" ht="24.6" customHeight="1" spans="1:4">
      <c r="A19" s="273" t="s">
        <v>152</v>
      </c>
      <c r="B19" s="143"/>
      <c r="C19" s="273" t="s">
        <v>153</v>
      </c>
      <c r="D19" s="143"/>
    </row>
    <row r="20" s="286" customFormat="1" ht="24.6" customHeight="1" spans="1:4">
      <c r="A20" s="273" t="s">
        <v>154</v>
      </c>
      <c r="B20" s="143"/>
      <c r="C20" s="273" t="s">
        <v>155</v>
      </c>
      <c r="D20" s="143"/>
    </row>
    <row r="21" s="286" customFormat="1" ht="24.6" customHeight="1" spans="1:4">
      <c r="A21" s="273" t="s">
        <v>156</v>
      </c>
      <c r="B21" s="143"/>
      <c r="C21" s="273" t="s">
        <v>157</v>
      </c>
      <c r="D21" s="143"/>
    </row>
    <row r="22" s="286" customFormat="1" ht="24.6" customHeight="1" spans="1:4">
      <c r="A22" s="271" t="s">
        <v>158</v>
      </c>
      <c r="B22" s="146">
        <v>1251</v>
      </c>
      <c r="C22" s="271" t="s">
        <v>159</v>
      </c>
      <c r="D22" s="146"/>
    </row>
    <row r="23" s="286" customFormat="1" ht="24.6" customHeight="1" spans="1:4">
      <c r="A23" s="271" t="s">
        <v>160</v>
      </c>
      <c r="B23" s="146"/>
      <c r="C23" s="271" t="s">
        <v>161</v>
      </c>
      <c r="D23" s="146"/>
    </row>
    <row r="24" s="286" customFormat="1" ht="24.6" customHeight="1" spans="1:4">
      <c r="A24" s="271" t="s">
        <v>162</v>
      </c>
      <c r="B24" s="146"/>
      <c r="C24" s="271" t="s">
        <v>163</v>
      </c>
      <c r="D24" s="146"/>
    </row>
    <row r="25" s="286" customFormat="1" ht="24.6" customHeight="1" spans="1:4">
      <c r="A25" s="271"/>
      <c r="B25" s="146"/>
      <c r="C25" s="271" t="s">
        <v>164</v>
      </c>
      <c r="D25" s="146">
        <f>SUM(B26)-D4-D5-D9-D13-D17-D22-D23-D24</f>
        <v>0</v>
      </c>
    </row>
    <row r="26" s="286" customFormat="1" ht="24.6" customHeight="1" spans="1:4">
      <c r="A26" s="145" t="s">
        <v>165</v>
      </c>
      <c r="B26" s="146">
        <f>B4+B5+B9+B12+B13+B22+B23</f>
        <v>64983</v>
      </c>
      <c r="C26" s="145" t="s">
        <v>166</v>
      </c>
      <c r="D26" s="146">
        <f>D4+D9+D17+D24+D5+D23+D22+D25</f>
        <v>64983</v>
      </c>
    </row>
    <row r="27" s="286" customFormat="1" customHeight="1"/>
    <row r="28" s="286" customFormat="1" customHeight="1" spans="1:4">
      <c r="C28" s="288"/>
    </row>
    <row r="29" s="286" customFormat="1" customHeight="1"/>
    <row r="30" s="286" customFormat="1" customHeight="1"/>
    <row r="31" s="286" customFormat="1" customHeight="1"/>
    <row r="32" s="286" customFormat="1" customHeight="1"/>
    <row r="33" s="286" customFormat="1" customHeight="1"/>
    <row r="34" s="286" customFormat="1" customHeight="1"/>
    <row r="35" s="286" customFormat="1" customHeight="1"/>
    <row r="36" s="286" customFormat="1" customHeight="1"/>
    <row r="37" s="286" customFormat="1" customHeight="1"/>
    <row r="38" s="286" customFormat="1" customHeight="1"/>
    <row r="39" s="286" customFormat="1" customHeight="1"/>
    <row r="40" s="286" customFormat="1" customHeight="1"/>
    <row r="41" s="286" customFormat="1" customHeight="1"/>
    <row r="42" s="286" customFormat="1" customHeight="1"/>
    <row r="43" s="286" customFormat="1" customHeight="1"/>
    <row r="44" s="286" customFormat="1" customHeight="1"/>
    <row r="45" s="286" customFormat="1" customHeight="1"/>
    <row r="46" s="286" customFormat="1" customHeight="1"/>
    <row r="47" s="286" customFormat="1" customHeight="1"/>
    <row r="48" s="286" customFormat="1" customHeight="1"/>
    <row r="49" s="286" customFormat="1" customHeight="1"/>
    <row r="50" s="286" customFormat="1" customHeight="1"/>
    <row r="51" s="286" customFormat="1" customHeight="1"/>
    <row r="52" s="286" customFormat="1" customHeight="1"/>
    <row r="53" s="286" customFormat="1" customHeight="1"/>
    <row r="54" s="286" customFormat="1" customHeight="1"/>
    <row r="55" s="286" customFormat="1" customHeight="1"/>
    <row r="56" s="286" customFormat="1" customHeight="1"/>
    <row r="57" s="286" customFormat="1" customHeight="1"/>
    <row r="58" s="286" customFormat="1" customHeight="1"/>
    <row r="59" s="286" customFormat="1" customHeight="1"/>
    <row r="60" s="286" customFormat="1" customHeight="1"/>
    <row r="61" s="286" customFormat="1" customHeight="1"/>
    <row r="62" s="286" customFormat="1" customHeight="1"/>
    <row r="63" s="286" customFormat="1" customHeight="1"/>
    <row r="64" s="286" customFormat="1" customHeight="1"/>
    <row r="65" s="286" customFormat="1" customHeight="1"/>
    <row r="66" s="286" customFormat="1" customHeight="1"/>
    <row r="67" s="286" customFormat="1" customHeight="1"/>
    <row r="68" s="286" customFormat="1" customHeight="1"/>
    <row r="69" s="286" customFormat="1" customHeight="1"/>
    <row r="70" s="286" customFormat="1" customHeight="1"/>
    <row r="71" s="286" customFormat="1" customHeight="1"/>
    <row r="72" s="286" customFormat="1" customHeight="1"/>
    <row r="73" s="286" customFormat="1" customHeight="1"/>
    <row r="74" s="286" customFormat="1" customHeight="1"/>
    <row r="75" s="286" customFormat="1" customHeight="1"/>
    <row r="76" s="286" customFormat="1" customHeight="1"/>
    <row r="77" s="286" customFormat="1" customHeight="1"/>
    <row r="78" s="286" customFormat="1" customHeight="1"/>
    <row r="79" s="286" customFormat="1" customHeight="1"/>
    <row r="80" s="286" customFormat="1" customHeight="1"/>
    <row r="81" s="286" customFormat="1" customHeight="1"/>
    <row r="82" s="286" customFormat="1" customHeight="1"/>
    <row r="83" s="286" customFormat="1" customHeight="1"/>
    <row r="84" s="286" customFormat="1" customHeight="1"/>
    <row r="85" s="286" customFormat="1" customHeight="1"/>
    <row r="86" s="286" customFormat="1" customHeight="1"/>
    <row r="87" s="286" customFormat="1" customHeight="1"/>
    <row r="88" s="286" customFormat="1" customHeight="1"/>
    <row r="89" s="286" customFormat="1" customHeight="1"/>
    <row r="90" s="286" customFormat="1" customHeight="1"/>
    <row r="91" s="286" customFormat="1" customHeight="1"/>
    <row r="92" s="286" customFormat="1" customHeight="1"/>
    <row r="93" s="286" customFormat="1" customHeight="1"/>
    <row r="94" s="286" customFormat="1" customHeight="1"/>
    <row r="95" s="286" customFormat="1" customHeight="1"/>
    <row r="96" s="286" customFormat="1" customHeight="1"/>
    <row r="97" s="286" customFormat="1" customHeight="1"/>
    <row r="98" s="286" customFormat="1" customHeight="1"/>
    <row r="99" s="286" customFormat="1" customHeight="1"/>
    <row r="100" s="286" customFormat="1" customHeight="1"/>
    <row r="101" s="286" customFormat="1" customHeight="1"/>
    <row r="102" s="286" customFormat="1" customHeight="1"/>
    <row r="103" s="286" customFormat="1" customHeight="1"/>
    <row r="104" s="286" customFormat="1" customHeight="1"/>
    <row r="105" s="286" customFormat="1" customHeight="1"/>
    <row r="106" s="286" customFormat="1" customHeight="1"/>
    <row r="107" s="286" customFormat="1" customHeight="1"/>
    <row r="108" s="286" customFormat="1" customHeight="1"/>
    <row r="109" s="286" customFormat="1" customHeight="1"/>
    <row r="110" s="286" customFormat="1" customHeight="1"/>
    <row r="111" s="286" customFormat="1" customHeight="1"/>
    <row r="112" s="286" customFormat="1" customHeight="1"/>
    <row r="113" s="286" customFormat="1" customHeight="1"/>
    <row r="114" s="286" customFormat="1" customHeight="1"/>
    <row r="115" s="286" customFormat="1" customHeight="1"/>
    <row r="116" s="286" customFormat="1" customHeight="1"/>
    <row r="117" s="286" customFormat="1" customHeight="1"/>
    <row r="118" s="286" customFormat="1" customHeight="1"/>
    <row r="119" s="286" customFormat="1" customHeight="1"/>
    <row r="120" s="286" customFormat="1" customHeight="1"/>
    <row r="121" s="286" customFormat="1" customHeight="1"/>
    <row r="122" s="286" customFormat="1" customHeight="1"/>
    <row r="123" s="286" customFormat="1" customHeight="1"/>
    <row r="124" s="286" customFormat="1" customHeight="1"/>
    <row r="125" s="286" customFormat="1" customHeight="1"/>
    <row r="126" s="286" customFormat="1" customHeight="1"/>
    <row r="127" s="286" customFormat="1" customHeight="1"/>
    <row r="128" s="286" customFormat="1" customHeight="1"/>
    <row r="129" s="286" customFormat="1" customHeight="1"/>
    <row r="130" s="286" customFormat="1" customHeight="1"/>
    <row r="131" s="286" customFormat="1" customHeight="1"/>
    <row r="132" s="286" customFormat="1" customHeight="1"/>
    <row r="133" s="286" customFormat="1" customHeight="1"/>
    <row r="134" s="286" customFormat="1" customHeight="1"/>
    <row r="135" s="286" customFormat="1" customHeight="1"/>
    <row r="136" s="286" customFormat="1" customHeight="1"/>
    <row r="137" s="286" customFormat="1" customHeight="1"/>
    <row r="138" s="286" customFormat="1" customHeight="1"/>
    <row r="139" s="286" customFormat="1" customHeight="1"/>
    <row r="140" s="286" customFormat="1" customHeight="1"/>
    <row r="141" s="286" customFormat="1" customHeight="1"/>
    <row r="142" s="286" customFormat="1" customHeight="1"/>
    <row r="143" s="286" customFormat="1" customHeight="1"/>
    <row r="144" s="286" customFormat="1" customHeight="1"/>
    <row r="145" s="286" customFormat="1" customHeight="1"/>
    <row r="146" s="286" customFormat="1" customHeight="1"/>
    <row r="147" s="286" customFormat="1" customHeight="1"/>
    <row r="148" s="286" customFormat="1" customHeight="1"/>
    <row r="149" s="286" customFormat="1" customHeight="1"/>
    <row r="150" s="286" customFormat="1" customHeight="1"/>
    <row r="151" s="286" customFormat="1" customHeight="1"/>
    <row r="152" s="286" customFormat="1" customHeight="1"/>
    <row r="153" s="286" customFormat="1" customHeight="1"/>
    <row r="154" s="286" customFormat="1" customHeight="1"/>
    <row r="155" s="286" customFormat="1" customHeight="1"/>
    <row r="156" s="286" customFormat="1" customHeight="1"/>
    <row r="157" s="286" customFormat="1" customHeight="1"/>
    <row r="158" s="286" customFormat="1" customHeight="1"/>
    <row r="159" s="286" customFormat="1" customHeight="1"/>
    <row r="160" s="286" customFormat="1" customHeight="1"/>
    <row r="161" s="286" customFormat="1" customHeight="1"/>
    <row r="162" s="286" customFormat="1" customHeight="1"/>
    <row r="163" s="286" customFormat="1" customHeight="1"/>
    <row r="164" s="286" customFormat="1" customHeight="1"/>
    <row r="165" s="286" customFormat="1" customHeight="1"/>
    <row r="166" s="286" customFormat="1" customHeight="1"/>
    <row r="167" s="286" customFormat="1" customHeight="1"/>
    <row r="168" s="286" customFormat="1" customHeight="1"/>
    <row r="169" s="286" customFormat="1" customHeight="1"/>
    <row r="170" s="286" customFormat="1" customHeight="1"/>
    <row r="171" s="286" customFormat="1" customHeight="1"/>
    <row r="172" s="286" customFormat="1" customHeight="1"/>
    <row r="173" s="286" customFormat="1" customHeight="1"/>
    <row r="174" s="286" customFormat="1" customHeight="1"/>
    <row r="175" s="286" customFormat="1" customHeight="1"/>
    <row r="176" s="286" customFormat="1" customHeight="1"/>
    <row r="177" s="286" customFormat="1" customHeight="1"/>
    <row r="178" s="286" customFormat="1" customHeight="1"/>
    <row r="179" s="286" customFormat="1" customHeight="1"/>
    <row r="180" s="286" customFormat="1" customHeight="1"/>
    <row r="181" s="286" customFormat="1" customHeight="1"/>
    <row r="182" s="286" customFormat="1" customHeight="1"/>
    <row r="183" s="286" customFormat="1" customHeight="1"/>
    <row r="184" s="286" customFormat="1" customHeight="1"/>
    <row r="185" s="286" customFormat="1" customHeight="1"/>
    <row r="186" s="286" customFormat="1" customHeight="1"/>
    <row r="187" s="286" customFormat="1" customHeight="1"/>
    <row r="188" s="286" customFormat="1" customHeight="1"/>
    <row r="189" s="286" customFormat="1" customHeight="1"/>
    <row r="190" s="286" customFormat="1" customHeight="1"/>
    <row r="191" s="286" customFormat="1" customHeight="1"/>
    <row r="192" s="286" customFormat="1" customHeight="1"/>
    <row r="193" s="286" customFormat="1" customHeight="1"/>
    <row r="194" s="286" customFormat="1" customHeight="1"/>
    <row r="195" s="286" customFormat="1" customHeight="1"/>
    <row r="196" s="286" customFormat="1" customHeight="1"/>
    <row r="197" s="286" customFormat="1" customHeight="1"/>
    <row r="198" s="286" customFormat="1" customHeight="1"/>
    <row r="199" s="286" customFormat="1" customHeight="1"/>
    <row r="200" s="286" customFormat="1" customHeight="1"/>
    <row r="201" s="286" customFormat="1" customHeight="1"/>
    <row r="202" s="286" customFormat="1" customHeight="1"/>
    <row r="203" s="286" customFormat="1" customHeight="1"/>
    <row r="204" s="286" customFormat="1" customHeight="1"/>
    <row r="205" s="286" customFormat="1" customHeight="1"/>
    <row r="206" s="286" customFormat="1" customHeight="1"/>
    <row r="207" s="286" customFormat="1" customHeight="1"/>
    <row r="208" s="286" customFormat="1" customHeight="1"/>
    <row r="209" s="286" customFormat="1" customHeight="1"/>
    <row r="210" s="286" customFormat="1" customHeight="1"/>
    <row r="211" s="286" customFormat="1" customHeight="1"/>
    <row r="212" s="286" customFormat="1" customHeight="1"/>
    <row r="213" s="286" customFormat="1" customHeight="1"/>
    <row r="214" s="286" customFormat="1" customHeight="1"/>
    <row r="215" s="286" customFormat="1" customHeight="1"/>
    <row r="216" s="286" customFormat="1" customHeight="1"/>
    <row r="217" s="286" customFormat="1" customHeight="1"/>
    <row r="218" s="286" customFormat="1" customHeight="1"/>
    <row r="219" s="286" customFormat="1" customHeight="1"/>
    <row r="220" s="286" customFormat="1" customHeight="1"/>
    <row r="221" s="286" customFormat="1" customHeight="1"/>
    <row r="222" s="286" customFormat="1" customHeight="1"/>
    <row r="223" s="286" customFormat="1" customHeight="1"/>
    <row r="224" s="286" customFormat="1" customHeight="1"/>
    <row r="225" s="286" customFormat="1" customHeight="1"/>
    <row r="226" s="286" customFormat="1" customHeight="1"/>
    <row r="227" s="286" customFormat="1" customHeight="1"/>
    <row r="228" s="286" customFormat="1" customHeight="1"/>
    <row r="229" s="286" customFormat="1" customHeight="1"/>
    <row r="230" s="286" customFormat="1" customHeight="1"/>
    <row r="231" s="286" customFormat="1" customHeight="1"/>
    <row r="232" s="286" customFormat="1" customHeight="1"/>
    <row r="233" s="286" customFormat="1" customHeight="1"/>
    <row r="234" s="286" customFormat="1" customHeight="1"/>
    <row r="235" s="286" customFormat="1" customHeight="1"/>
    <row r="236" s="286" customFormat="1" customHeight="1"/>
    <row r="237" s="286" customFormat="1" customHeight="1"/>
    <row r="238" s="286" customFormat="1" customHeight="1"/>
    <row r="239" s="286" customFormat="1" customHeight="1"/>
    <row r="240" s="286" customFormat="1" customHeight="1"/>
    <row r="241" s="286" customFormat="1" customHeight="1"/>
    <row r="242" s="286" customFormat="1" customHeight="1"/>
    <row r="243" s="286" customFormat="1" customHeight="1"/>
    <row r="244" s="286" customFormat="1" customHeight="1"/>
    <row r="245" s="286" customFormat="1" customHeight="1"/>
    <row r="246" s="286" customFormat="1" customHeight="1"/>
    <row r="247" s="286" customFormat="1" customHeight="1"/>
    <row r="248" s="286" customFormat="1" customHeight="1"/>
    <row r="249" s="286" customFormat="1" customHeight="1"/>
    <row r="250" s="286" customFormat="1" customHeight="1"/>
    <row r="251" s="286" customFormat="1" customHeight="1"/>
    <row r="252" s="286" customFormat="1" customHeight="1"/>
    <row r="253" s="286" customFormat="1" customHeight="1"/>
    <row r="254" s="286" customFormat="1" customHeight="1"/>
    <row r="255" s="286" customFormat="1" customHeight="1"/>
    <row r="256" s="286" customFormat="1" customHeight="1"/>
    <row r="257" s="286" customFormat="1" customHeight="1"/>
    <row r="258" s="286" customFormat="1" customHeight="1"/>
    <row r="259" s="286" customFormat="1" customHeight="1"/>
    <row r="260" s="286" customFormat="1" customHeight="1"/>
    <row r="261" s="286" customFormat="1" customHeight="1"/>
    <row r="262" s="286" customFormat="1" customHeight="1"/>
    <row r="263" s="286" customFormat="1" customHeight="1"/>
    <row r="264" s="286" customFormat="1" customHeight="1"/>
    <row r="265" s="286" customFormat="1" customHeight="1"/>
    <row r="266" s="286" customFormat="1" customHeight="1"/>
    <row r="267" s="286" customFormat="1" customHeight="1"/>
    <row r="268" s="286" customFormat="1" customHeight="1"/>
    <row r="269" s="286" customFormat="1" customHeight="1"/>
    <row r="270" s="286" customFormat="1" customHeight="1"/>
    <row r="271" s="286" customFormat="1" customHeight="1"/>
    <row r="272" s="286" customFormat="1" customHeight="1"/>
    <row r="273" s="286" customFormat="1" customHeight="1"/>
    <row r="274" s="286" customFormat="1" customHeight="1"/>
    <row r="275" s="286" customFormat="1" customHeight="1"/>
    <row r="276" s="286" customFormat="1" customHeight="1"/>
    <row r="277" s="286" customFormat="1" customHeight="1"/>
    <row r="278" s="286" customFormat="1" customHeight="1"/>
    <row r="279" s="286" customFormat="1" customHeight="1"/>
    <row r="280" s="286" customFormat="1" customHeight="1"/>
    <row r="281" s="286" customFormat="1" customHeight="1"/>
    <row r="282" s="286" customFormat="1" customHeight="1"/>
    <row r="283" s="286" customFormat="1" customHeight="1"/>
    <row r="284" s="286" customFormat="1" customHeight="1"/>
    <row r="285" s="286" customFormat="1" customHeight="1"/>
    <row r="286" s="286" customFormat="1" customHeight="1"/>
    <row r="287" s="286" customFormat="1" customHeight="1"/>
    <row r="288" s="286" customFormat="1" customHeight="1"/>
    <row r="289" s="286" customFormat="1" customHeight="1"/>
    <row r="290" s="286" customFormat="1" customHeight="1"/>
    <row r="291" s="286" customFormat="1" customHeight="1"/>
    <row r="292" s="286" customFormat="1" customHeight="1"/>
    <row r="293" s="286" customFormat="1" customHeight="1"/>
    <row r="294" s="286" customFormat="1" customHeight="1"/>
    <row r="295" s="286" customFormat="1" customHeight="1"/>
    <row r="296" s="286" customFormat="1" customHeight="1"/>
    <row r="297" s="286" customFormat="1" customHeight="1"/>
    <row r="298" s="286" customFormat="1" customHeight="1"/>
    <row r="299" s="286" customFormat="1" customHeight="1"/>
    <row r="300" s="286" customFormat="1" customHeight="1"/>
    <row r="301" s="286" customFormat="1" customHeight="1"/>
    <row r="302" s="286" customFormat="1" customHeight="1"/>
    <row r="303" s="286" customFormat="1" customHeight="1"/>
    <row r="304" s="286" customFormat="1" customHeight="1"/>
    <row r="305" s="286" customFormat="1" customHeight="1"/>
    <row r="306" s="286" customFormat="1" customHeight="1"/>
    <row r="307" s="286" customFormat="1" customHeight="1"/>
    <row r="308" s="286" customFormat="1" customHeight="1"/>
    <row r="309" s="286" customFormat="1" customHeight="1"/>
    <row r="310" s="286" customFormat="1" customHeight="1"/>
    <row r="311" s="286" customFormat="1" customHeight="1"/>
    <row r="312" s="286" customFormat="1" customHeight="1"/>
    <row r="313" s="286" customFormat="1" customHeight="1"/>
    <row r="314" s="286" customFormat="1" customHeight="1"/>
    <row r="315" s="286" customFormat="1" customHeight="1"/>
    <row r="316" s="286" customFormat="1" customHeight="1"/>
    <row r="317" s="286" customFormat="1" customHeight="1"/>
    <row r="318" s="286" customFormat="1" customHeight="1"/>
    <row r="319" s="286" customFormat="1" customHeight="1"/>
    <row r="320" s="286" customFormat="1" customHeight="1"/>
    <row r="321" s="286" customFormat="1" customHeight="1"/>
    <row r="322" s="286" customFormat="1" customHeight="1"/>
    <row r="323" s="286" customFormat="1" customHeight="1"/>
    <row r="324" s="286" customFormat="1" customHeight="1"/>
    <row r="325" s="286" customFormat="1" customHeight="1"/>
    <row r="326" s="286" customFormat="1" customHeight="1"/>
    <row r="327" s="286" customFormat="1" customHeight="1"/>
    <row r="328" s="286" customFormat="1" customHeight="1"/>
    <row r="329" s="286" customFormat="1" customHeight="1"/>
    <row r="330" s="286" customFormat="1" customHeight="1"/>
    <row r="331" s="286" customFormat="1" customHeight="1"/>
    <row r="332" s="286" customFormat="1" customHeight="1"/>
    <row r="333" s="286" customFormat="1" customHeight="1"/>
    <row r="334" s="286" customFormat="1" customHeight="1"/>
    <row r="335" s="286" customFormat="1" customHeight="1"/>
    <row r="336" s="286" customFormat="1" customHeight="1"/>
    <row r="337" s="286" customFormat="1" customHeight="1"/>
    <row r="338" s="286" customFormat="1" customHeight="1"/>
    <row r="339" s="286" customFormat="1" customHeight="1"/>
    <row r="340" s="286" customFormat="1" customHeight="1"/>
    <row r="341" s="286" customFormat="1" customHeight="1"/>
    <row r="342" s="286" customFormat="1" customHeight="1"/>
    <row r="343" s="286" customFormat="1" customHeight="1"/>
    <row r="344" s="286" customFormat="1" customHeight="1"/>
    <row r="345" s="286" customFormat="1" customHeight="1"/>
    <row r="346" s="286" customFormat="1" customHeight="1"/>
    <row r="347" s="286" customFormat="1" customHeight="1"/>
    <row r="348" s="286" customFormat="1" customHeight="1"/>
    <row r="349" s="286" customFormat="1" customHeight="1"/>
    <row r="350" s="286" customFormat="1" customHeight="1"/>
    <row r="351" s="286" customFormat="1" customHeight="1"/>
    <row r="352" s="286" customFormat="1" customHeight="1"/>
    <row r="353" s="286" customFormat="1" customHeight="1"/>
    <row r="354" s="286" customFormat="1" customHeight="1"/>
    <row r="355" s="286" customFormat="1" customHeight="1"/>
    <row r="356" s="286" customFormat="1" customHeight="1"/>
    <row r="357" s="286" customFormat="1" customHeight="1"/>
    <row r="358" s="286" customFormat="1" customHeight="1"/>
    <row r="359" s="286" customFormat="1" customHeight="1"/>
    <row r="360" s="286" customFormat="1" customHeight="1"/>
    <row r="361" s="286" customFormat="1" customHeight="1"/>
    <row r="362" s="286" customFormat="1" customHeight="1"/>
    <row r="363" s="286" customFormat="1" customHeight="1"/>
    <row r="364" s="286" customFormat="1" customHeight="1"/>
    <row r="365" s="286" customFormat="1" customHeight="1"/>
    <row r="366" s="286" customFormat="1" customHeight="1"/>
    <row r="367" s="286" customFormat="1" customHeight="1"/>
    <row r="368" s="286" customFormat="1" customHeight="1"/>
    <row r="369" s="286" customFormat="1" customHeight="1"/>
    <row r="370" s="286" customFormat="1" customHeight="1"/>
    <row r="371" s="286" customFormat="1" customHeight="1"/>
    <row r="372" s="286" customFormat="1" customHeight="1"/>
    <row r="373" s="286" customFormat="1" customHeight="1"/>
    <row r="374" s="286" customFormat="1" customHeight="1"/>
    <row r="375" s="286" customFormat="1" customHeight="1"/>
    <row r="376" s="286" customFormat="1" customHeight="1"/>
    <row r="377" s="286" customFormat="1" customHeight="1"/>
    <row r="378" s="286" customFormat="1" customHeight="1"/>
    <row r="379" s="286" customFormat="1" customHeight="1"/>
    <row r="380" s="286" customFormat="1" customHeight="1"/>
    <row r="381" s="286" customFormat="1" customHeight="1"/>
    <row r="382" s="286" customFormat="1" customHeight="1"/>
    <row r="383" s="286" customFormat="1" customHeight="1"/>
    <row r="384" s="286" customFormat="1" customHeight="1"/>
    <row r="385" s="286" customFormat="1" customHeight="1"/>
    <row r="386" s="286" customFormat="1" customHeight="1"/>
    <row r="387" s="286" customFormat="1" customHeight="1"/>
    <row r="388" s="286" customFormat="1" customHeight="1"/>
    <row r="389" s="286" customFormat="1" customHeight="1"/>
    <row r="390" s="286" customFormat="1" customHeight="1"/>
    <row r="391" s="286" customFormat="1" customHeight="1"/>
    <row r="392" s="286" customFormat="1" customHeight="1"/>
    <row r="393" s="286" customFormat="1" customHeight="1"/>
    <row r="394" s="286" customFormat="1" customHeight="1"/>
    <row r="395" s="286" customFormat="1" customHeight="1"/>
    <row r="396" s="286" customFormat="1" customHeight="1"/>
    <row r="397" s="286" customFormat="1" customHeight="1"/>
    <row r="398" s="286" customFormat="1" customHeight="1"/>
    <row r="399" s="286" customFormat="1" customHeight="1"/>
    <row r="400" s="286" customFormat="1" customHeight="1"/>
    <row r="401" s="286" customFormat="1" customHeight="1"/>
    <row r="402" s="286" customFormat="1" customHeight="1"/>
    <row r="403" s="286" customFormat="1" customHeight="1"/>
    <row r="404" s="286" customFormat="1" customHeight="1"/>
    <row r="405" s="286" customFormat="1" customHeight="1"/>
    <row r="406" s="286" customFormat="1" customHeight="1"/>
    <row r="407" s="286" customFormat="1" customHeight="1"/>
    <row r="408" s="286" customFormat="1" customHeight="1"/>
    <row r="409" s="286" customFormat="1" customHeight="1"/>
    <row r="410" s="286" customFormat="1" customHeight="1"/>
    <row r="411" s="286" customFormat="1" customHeight="1"/>
    <row r="412" s="286" customFormat="1" customHeight="1"/>
    <row r="413" s="286" customFormat="1" customHeight="1"/>
    <row r="414" s="286" customFormat="1" customHeight="1"/>
    <row r="415" s="286" customFormat="1" customHeight="1"/>
    <row r="416" s="286" customFormat="1" customHeight="1"/>
    <row r="417" s="286" customFormat="1" customHeight="1"/>
    <row r="418" s="286" customFormat="1" customHeight="1"/>
    <row r="419" s="286" customFormat="1" customHeight="1"/>
    <row r="420" s="286" customFormat="1" customHeight="1"/>
    <row r="421" s="286" customFormat="1" customHeight="1"/>
    <row r="422" s="286" customFormat="1" customHeight="1"/>
    <row r="423" s="286" customFormat="1" customHeight="1"/>
    <row r="424" s="286" customFormat="1" customHeight="1"/>
    <row r="425" s="286" customFormat="1" customHeight="1"/>
    <row r="426" s="286" customFormat="1" customHeight="1"/>
    <row r="427" s="286" customFormat="1" customHeight="1"/>
    <row r="428" s="286" customFormat="1" customHeight="1"/>
    <row r="429" s="286" customFormat="1" customHeight="1"/>
    <row r="430" s="286" customFormat="1" customHeight="1"/>
    <row r="431" s="286" customFormat="1" customHeight="1"/>
    <row r="432" s="286" customFormat="1" customHeight="1"/>
    <row r="433" s="286" customFormat="1" customHeight="1"/>
    <row r="434" s="286" customFormat="1" customHeight="1"/>
    <row r="435" s="286" customFormat="1" customHeight="1"/>
    <row r="436" s="286" customFormat="1" customHeight="1"/>
    <row r="437" s="286" customFormat="1" customHeight="1"/>
    <row r="438" s="286" customFormat="1" customHeight="1"/>
    <row r="439" s="286" customFormat="1" customHeight="1"/>
    <row r="440" s="286" customFormat="1" customHeight="1"/>
    <row r="441" s="286" customFormat="1" customHeight="1"/>
    <row r="442" s="286" customFormat="1" customHeight="1"/>
    <row r="443" s="286" customFormat="1" customHeight="1"/>
    <row r="444" s="286" customFormat="1" customHeight="1"/>
    <row r="445" s="286" customFormat="1" customHeight="1"/>
    <row r="446" s="286" customFormat="1" customHeight="1"/>
    <row r="447" s="286" customFormat="1" customHeight="1"/>
    <row r="448" s="286" customFormat="1" customHeight="1"/>
    <row r="449" s="286" customFormat="1" customHeight="1"/>
    <row r="450" s="286" customFormat="1" customHeight="1"/>
    <row r="451" s="286" customFormat="1" customHeight="1"/>
    <row r="452" s="286" customFormat="1" customHeight="1"/>
    <row r="453" s="286" customFormat="1" customHeight="1"/>
    <row r="454" s="286" customFormat="1" customHeight="1"/>
    <row r="455" s="286" customFormat="1" customHeight="1"/>
    <row r="456" s="286" customFormat="1" customHeight="1"/>
    <row r="457" s="286" customFormat="1" customHeight="1"/>
    <row r="458" s="286" customFormat="1" customHeight="1"/>
    <row r="459" s="286" customFormat="1" customHeight="1"/>
    <row r="460" s="286" customFormat="1" customHeight="1"/>
    <row r="461" s="286" customFormat="1" customHeight="1"/>
    <row r="462" s="286" customFormat="1" customHeight="1"/>
    <row r="463" s="286" customFormat="1" customHeight="1"/>
    <row r="464" s="286" customFormat="1" customHeight="1"/>
    <row r="465" s="286" customFormat="1" customHeight="1"/>
    <row r="466" s="286" customFormat="1" customHeight="1"/>
    <row r="467" s="286" customFormat="1" customHeight="1"/>
    <row r="468" s="286" customFormat="1" customHeight="1"/>
    <row r="469" s="286" customFormat="1" customHeight="1"/>
    <row r="470" s="286" customFormat="1" customHeight="1"/>
    <row r="471" s="286" customFormat="1" customHeight="1"/>
    <row r="472" s="286" customFormat="1" customHeight="1"/>
    <row r="473" s="286" customFormat="1" customHeight="1"/>
    <row r="474" s="286" customFormat="1" customHeight="1"/>
    <row r="475" s="286" customFormat="1" customHeight="1"/>
    <row r="476" s="286" customFormat="1" customHeight="1"/>
    <row r="477" s="286" customFormat="1" customHeight="1"/>
    <row r="478" s="286" customFormat="1" customHeight="1"/>
    <row r="479" s="286" customFormat="1" customHeight="1"/>
    <row r="480" s="286" customFormat="1" customHeight="1"/>
    <row r="481" s="286" customFormat="1" customHeight="1"/>
    <row r="482" s="286" customFormat="1" customHeight="1"/>
    <row r="483" s="286" customFormat="1" customHeight="1"/>
    <row r="484" s="286" customFormat="1" customHeight="1"/>
    <row r="485" s="286" customFormat="1" customHeight="1"/>
    <row r="486" s="286" customFormat="1" customHeight="1"/>
    <row r="487" s="286" customFormat="1" customHeight="1"/>
    <row r="488" s="286" customFormat="1" customHeight="1"/>
    <row r="489" s="286" customFormat="1" customHeight="1"/>
    <row r="490" s="286" customFormat="1" customHeight="1"/>
    <row r="491" s="286" customFormat="1" customHeight="1"/>
    <row r="492" s="286" customFormat="1" customHeight="1"/>
    <row r="493" s="286" customFormat="1" customHeight="1"/>
    <row r="494" s="286" customFormat="1" customHeight="1"/>
    <row r="495" s="286" customFormat="1" customHeight="1"/>
    <row r="496" s="286" customFormat="1" customHeight="1"/>
    <row r="497" s="286" customFormat="1" customHeight="1"/>
    <row r="498" s="286" customFormat="1" customHeight="1"/>
    <row r="499" s="286" customFormat="1" customHeight="1"/>
    <row r="500" s="286" customFormat="1" customHeight="1"/>
    <row r="501" s="286" customFormat="1" customHeight="1"/>
    <row r="502" s="286" customFormat="1" customHeight="1"/>
    <row r="503" s="286" customFormat="1" customHeight="1"/>
    <row r="504" s="286" customFormat="1" customHeight="1"/>
    <row r="505" s="286" customFormat="1" customHeight="1"/>
    <row r="506" s="286" customFormat="1" customHeight="1"/>
    <row r="507" s="286" customFormat="1" customHeight="1"/>
    <row r="508" s="286" customFormat="1" customHeight="1"/>
    <row r="509" s="286" customFormat="1" customHeight="1"/>
    <row r="510" s="286" customFormat="1" customHeight="1"/>
    <row r="511" s="286" customFormat="1" customHeight="1"/>
    <row r="512" s="286" customFormat="1" customHeight="1"/>
    <row r="513" s="286" customFormat="1" customHeight="1"/>
    <row r="514" s="286" customFormat="1" customHeight="1"/>
    <row r="515" s="286" customFormat="1" customHeight="1"/>
    <row r="516" s="286" customFormat="1" customHeight="1"/>
    <row r="517" s="286" customFormat="1" customHeight="1"/>
    <row r="518" s="286" customFormat="1" customHeight="1"/>
    <row r="519" s="286" customFormat="1" customHeight="1"/>
    <row r="520" s="286" customFormat="1" customHeight="1"/>
    <row r="521" s="286" customFormat="1" customHeight="1"/>
    <row r="522" s="286" customFormat="1" customHeight="1"/>
    <row r="523" s="286" customFormat="1" customHeight="1"/>
    <row r="524" s="286" customFormat="1" customHeight="1"/>
    <row r="525" s="286" customFormat="1" customHeight="1"/>
    <row r="526" s="286" customFormat="1" customHeight="1"/>
    <row r="527" s="286" customFormat="1" customHeight="1"/>
    <row r="528" s="286" customFormat="1" customHeight="1"/>
    <row r="529" s="286" customFormat="1" customHeight="1"/>
    <row r="530" s="286" customFormat="1" customHeight="1"/>
    <row r="531" s="286" customFormat="1" customHeight="1"/>
    <row r="532" s="286" customFormat="1" customHeight="1"/>
    <row r="533" s="286" customFormat="1" customHeight="1"/>
    <row r="534" s="286" customFormat="1" customHeight="1"/>
    <row r="535" s="286" customFormat="1" customHeight="1"/>
    <row r="536" s="286" customFormat="1" customHeight="1"/>
    <row r="537" s="286" customFormat="1" customHeight="1"/>
    <row r="538" s="286" customFormat="1" customHeight="1"/>
    <row r="539" s="286" customFormat="1" customHeight="1"/>
    <row r="540" s="286" customFormat="1" customHeight="1"/>
    <row r="541" s="286" customFormat="1" customHeight="1"/>
    <row r="542" s="286" customFormat="1" customHeight="1"/>
    <row r="543" s="286" customFormat="1" customHeight="1"/>
    <row r="544" s="286" customFormat="1" customHeight="1"/>
    <row r="545" s="286" customFormat="1" customHeight="1"/>
    <row r="546" s="286" customFormat="1" customHeight="1"/>
    <row r="547" s="286" customFormat="1" customHeight="1"/>
    <row r="548" s="286" customFormat="1" customHeight="1"/>
    <row r="549" s="286" customFormat="1" customHeight="1"/>
    <row r="550" s="286" customFormat="1" customHeight="1"/>
    <row r="551" s="286" customFormat="1" customHeight="1"/>
    <row r="552" s="286" customFormat="1" customHeight="1"/>
    <row r="553" s="286" customFormat="1" customHeight="1"/>
    <row r="554" s="286" customFormat="1" customHeight="1"/>
    <row r="555" s="286" customFormat="1" customHeight="1"/>
    <row r="556" s="286" customFormat="1" customHeight="1"/>
    <row r="557" s="286" customFormat="1" customHeight="1"/>
    <row r="558" s="286" customFormat="1" customHeight="1"/>
    <row r="559" s="286" customFormat="1" customHeight="1"/>
    <row r="560" s="286" customFormat="1" customHeight="1"/>
    <row r="561" s="286" customFormat="1" customHeight="1"/>
    <row r="562" s="286" customFormat="1" customHeight="1"/>
    <row r="563" s="286" customFormat="1" customHeight="1"/>
    <row r="564" s="286" customFormat="1" customHeight="1"/>
    <row r="565" s="286" customFormat="1" customHeight="1"/>
    <row r="566" s="286" customFormat="1" customHeight="1"/>
    <row r="567" s="286" customFormat="1" customHeight="1"/>
    <row r="568" s="286" customFormat="1" customHeight="1"/>
    <row r="569" s="286" customFormat="1" customHeight="1"/>
    <row r="570" s="286" customFormat="1" customHeight="1"/>
    <row r="571" s="286" customFormat="1" customHeight="1"/>
    <row r="572" s="286" customFormat="1" customHeight="1"/>
    <row r="573" s="286" customFormat="1" customHeight="1"/>
    <row r="574" s="286" customFormat="1" customHeight="1"/>
    <row r="575" s="286" customFormat="1" customHeight="1"/>
    <row r="576" s="286" customFormat="1" customHeight="1"/>
    <row r="577" s="286" customFormat="1" customHeight="1"/>
    <row r="578" s="286" customFormat="1" customHeight="1"/>
    <row r="579" s="286" customFormat="1" customHeight="1"/>
    <row r="580" s="286" customFormat="1" customHeight="1"/>
    <row r="581" s="286" customFormat="1" customHeight="1"/>
    <row r="582" s="286" customFormat="1" customHeight="1"/>
    <row r="583" s="286" customFormat="1" customHeight="1"/>
    <row r="584" s="286" customFormat="1" customHeight="1"/>
    <row r="585" s="286" customFormat="1" customHeight="1"/>
    <row r="586" s="286" customFormat="1" customHeight="1"/>
    <row r="587" s="286" customFormat="1" customHeight="1"/>
    <row r="588" s="286" customFormat="1" customHeight="1"/>
    <row r="589" s="286" customFormat="1" customHeight="1"/>
    <row r="590" s="286" customFormat="1" customHeight="1"/>
    <row r="591" s="286" customFormat="1" customHeight="1"/>
    <row r="592" s="286" customFormat="1" customHeight="1"/>
    <row r="593" s="286" customFormat="1" customHeight="1"/>
    <row r="594" s="286" customFormat="1" customHeight="1"/>
    <row r="595" s="286" customFormat="1" customHeight="1"/>
    <row r="596" s="286" customFormat="1" customHeight="1"/>
    <row r="597" s="286" customFormat="1" customHeight="1"/>
    <row r="598" s="286" customFormat="1" customHeight="1"/>
    <row r="599" s="286" customFormat="1" customHeight="1"/>
    <row r="600" s="286" customFormat="1" customHeight="1"/>
    <row r="601" s="286" customFormat="1" customHeight="1"/>
    <row r="602" s="286" customFormat="1" customHeight="1"/>
    <row r="603" s="286" customFormat="1" customHeight="1"/>
    <row r="604" s="286" customFormat="1" customHeight="1"/>
    <row r="605" s="286" customFormat="1" customHeight="1"/>
    <row r="606" s="286" customFormat="1" customHeight="1"/>
    <row r="607" s="286" customFormat="1" customHeight="1"/>
    <row r="608" s="286" customFormat="1" customHeight="1"/>
    <row r="609" s="286" customFormat="1" customHeight="1"/>
    <row r="610" s="286" customFormat="1" customHeight="1"/>
    <row r="611" s="286" customFormat="1" customHeight="1"/>
    <row r="612" s="286" customFormat="1" customHeight="1"/>
    <row r="613" s="286" customFormat="1" customHeight="1"/>
    <row r="614" s="286" customFormat="1" customHeight="1"/>
    <row r="615" s="286" customFormat="1" customHeight="1"/>
    <row r="616" s="286" customFormat="1" customHeight="1"/>
    <row r="617" s="286" customFormat="1" customHeight="1"/>
    <row r="618" s="286" customFormat="1" customHeight="1"/>
    <row r="619" s="286" customFormat="1" customHeight="1"/>
    <row r="620" s="286" customFormat="1" customHeight="1"/>
    <row r="621" s="286" customFormat="1" customHeight="1"/>
    <row r="622" s="286" customFormat="1" customHeight="1"/>
    <row r="623" s="286" customFormat="1" customHeight="1"/>
    <row r="624" s="286" customFormat="1" customHeight="1"/>
    <row r="625" s="286" customFormat="1" customHeight="1"/>
    <row r="626" s="286" customFormat="1" customHeight="1"/>
    <row r="627" s="286" customFormat="1" customHeight="1"/>
    <row r="628" s="286" customFormat="1" customHeight="1"/>
    <row r="629" s="286" customFormat="1" customHeight="1"/>
    <row r="630" s="286" customFormat="1" customHeight="1"/>
    <row r="631" s="286" customFormat="1" customHeight="1"/>
    <row r="632" s="286" customFormat="1" customHeight="1"/>
    <row r="633" s="286" customFormat="1" customHeight="1"/>
    <row r="634" s="286" customFormat="1" customHeight="1"/>
    <row r="635" s="286" customFormat="1" customHeight="1"/>
    <row r="636" s="286" customFormat="1" customHeight="1"/>
    <row r="637" s="286" customFormat="1" customHeight="1"/>
    <row r="638" s="286" customFormat="1" customHeight="1"/>
    <row r="639" s="286" customFormat="1" customHeight="1"/>
    <row r="640" s="286" customFormat="1" customHeight="1"/>
    <row r="641" s="286" customFormat="1" customHeight="1"/>
    <row r="642" s="286" customFormat="1" customHeight="1"/>
    <row r="643" s="286" customFormat="1" customHeight="1"/>
    <row r="644" s="286" customFormat="1" customHeight="1"/>
    <row r="645" s="286" customFormat="1" customHeight="1"/>
    <row r="646" s="286" customFormat="1" customHeight="1"/>
    <row r="647" s="286" customFormat="1" customHeight="1"/>
    <row r="648" s="286" customFormat="1" customHeight="1"/>
    <row r="649" s="286" customFormat="1" customHeight="1"/>
    <row r="650" s="286" customFormat="1" customHeight="1"/>
    <row r="651" s="286" customFormat="1" customHeight="1"/>
    <row r="652" s="286" customFormat="1" customHeight="1"/>
    <row r="653" s="286" customFormat="1" customHeight="1"/>
    <row r="654" s="286" customFormat="1" customHeight="1"/>
    <row r="655" s="286" customFormat="1" customHeight="1"/>
    <row r="656" s="286" customFormat="1" customHeight="1"/>
    <row r="657" s="286" customFormat="1" customHeight="1"/>
    <row r="658" s="286" customFormat="1" customHeight="1"/>
    <row r="659" s="286" customFormat="1" customHeight="1"/>
    <row r="660" s="286" customFormat="1" customHeight="1"/>
    <row r="661" s="286" customFormat="1" customHeight="1"/>
    <row r="662" s="286" customFormat="1" customHeight="1"/>
    <row r="663" s="286" customFormat="1" customHeight="1"/>
    <row r="664" s="286" customFormat="1" customHeight="1"/>
    <row r="665" s="286" customFormat="1" customHeight="1"/>
    <row r="666" s="286" customFormat="1" customHeight="1"/>
    <row r="667" s="286" customFormat="1" customHeight="1"/>
    <row r="668" s="286" customFormat="1" customHeight="1"/>
    <row r="669" s="286" customFormat="1" customHeight="1"/>
    <row r="670" s="286" customFormat="1" customHeight="1"/>
    <row r="671" s="286" customFormat="1" customHeight="1"/>
    <row r="672" s="286" customFormat="1" customHeight="1"/>
    <row r="673" s="286" customFormat="1" customHeight="1"/>
    <row r="674" s="286" customFormat="1" customHeight="1"/>
    <row r="675" s="286" customFormat="1" customHeight="1"/>
    <row r="676" s="286" customFormat="1" customHeight="1"/>
    <row r="677" s="286" customFormat="1" customHeight="1"/>
    <row r="678" s="286" customFormat="1" customHeight="1"/>
    <row r="679" s="286" customFormat="1" customHeight="1"/>
    <row r="680" s="286" customFormat="1" customHeight="1"/>
    <row r="681" s="286" customFormat="1" customHeight="1"/>
    <row r="682" s="286" customFormat="1" customHeight="1"/>
    <row r="683" s="286" customFormat="1" customHeight="1"/>
    <row r="684" s="286" customFormat="1" customHeight="1"/>
    <row r="685" s="286" customFormat="1" customHeight="1"/>
    <row r="686" s="286" customFormat="1" customHeight="1"/>
    <row r="687" s="286" customFormat="1" customHeight="1"/>
    <row r="688" s="286" customFormat="1" customHeight="1"/>
    <row r="689" s="286" customFormat="1" customHeight="1"/>
    <row r="690" s="286" customFormat="1" customHeight="1"/>
    <row r="691" s="286" customFormat="1" customHeight="1"/>
    <row r="692" s="286" customFormat="1" customHeight="1"/>
    <row r="693" s="286" customFormat="1" customHeight="1"/>
    <row r="694" s="286" customFormat="1" customHeight="1"/>
    <row r="695" s="286" customFormat="1" customHeight="1"/>
    <row r="696" s="286" customFormat="1" customHeight="1"/>
    <row r="697" s="286" customFormat="1" customHeight="1"/>
    <row r="698" s="286" customFormat="1" customHeight="1"/>
    <row r="699" s="286" customFormat="1" customHeight="1"/>
    <row r="700" s="286" customFormat="1" customHeight="1"/>
    <row r="701" s="286" customFormat="1" customHeight="1"/>
    <row r="702" s="286" customFormat="1" customHeight="1"/>
    <row r="703" s="286" customFormat="1" customHeight="1"/>
    <row r="704" s="286" customFormat="1" customHeight="1"/>
    <row r="705" s="286" customFormat="1" customHeight="1"/>
    <row r="706" s="286" customFormat="1" customHeight="1"/>
    <row r="707" s="286" customFormat="1" customHeight="1"/>
    <row r="708" s="286" customFormat="1" customHeight="1"/>
    <row r="709" s="286" customFormat="1" customHeight="1"/>
    <row r="710" s="286" customFormat="1" customHeight="1"/>
    <row r="711" s="286" customFormat="1" customHeight="1"/>
    <row r="712" s="286" customFormat="1" customHeight="1"/>
    <row r="713" s="286" customFormat="1" customHeight="1"/>
    <row r="714" s="286" customFormat="1" customHeight="1"/>
    <row r="715" s="286" customFormat="1" customHeight="1"/>
    <row r="716" s="286" customFormat="1" customHeight="1"/>
    <row r="717" s="286" customFormat="1" customHeight="1"/>
    <row r="718" s="286" customFormat="1" customHeight="1"/>
    <row r="719" s="286" customFormat="1" customHeight="1"/>
    <row r="720" s="286" customFormat="1" customHeight="1"/>
    <row r="721" s="286" customFormat="1" customHeight="1"/>
    <row r="722" s="286" customFormat="1" customHeight="1"/>
    <row r="723" s="286" customFormat="1" customHeight="1"/>
    <row r="724" s="286" customFormat="1" customHeight="1"/>
    <row r="725" s="286" customFormat="1" customHeight="1"/>
    <row r="726" s="286" customFormat="1" customHeight="1"/>
    <row r="727" s="286" customFormat="1" customHeight="1"/>
    <row r="728" s="286" customFormat="1" customHeight="1"/>
    <row r="729" s="286" customFormat="1" customHeight="1"/>
    <row r="730" s="286" customFormat="1" customHeight="1"/>
    <row r="731" s="286" customFormat="1" customHeight="1"/>
    <row r="732" s="286" customFormat="1" customHeight="1"/>
    <row r="733" s="286" customFormat="1" customHeight="1"/>
    <row r="734" s="286" customFormat="1" customHeight="1"/>
    <row r="735" s="286" customFormat="1" customHeight="1"/>
    <row r="736" s="286" customFormat="1" customHeight="1"/>
    <row r="737" s="286" customFormat="1" customHeight="1"/>
    <row r="738" s="286" customFormat="1" customHeight="1"/>
    <row r="739" s="286" customFormat="1" customHeight="1"/>
    <row r="740" s="286" customFormat="1" customHeight="1"/>
    <row r="741" s="286" customFormat="1" customHeight="1"/>
    <row r="742" s="286" customFormat="1" customHeight="1"/>
    <row r="743" s="286" customFormat="1" customHeight="1"/>
    <row r="744" s="286" customFormat="1" customHeight="1"/>
    <row r="745" s="286" customFormat="1" customHeight="1"/>
    <row r="746" s="286" customFormat="1" customHeight="1"/>
    <row r="747" s="286" customFormat="1" customHeight="1"/>
    <row r="748" s="286" customFormat="1" customHeight="1"/>
    <row r="749" s="286" customFormat="1" customHeight="1"/>
    <row r="750" s="286" customFormat="1" customHeight="1"/>
    <row r="751" s="286" customFormat="1" customHeight="1"/>
    <row r="752" s="286" customFormat="1" customHeight="1"/>
    <row r="753" s="286" customFormat="1" customHeight="1"/>
    <row r="754" s="286" customFormat="1" customHeight="1"/>
    <row r="755" s="286" customFormat="1" customHeight="1"/>
    <row r="756" s="286" customFormat="1" customHeight="1"/>
    <row r="757" s="286" customFormat="1" customHeight="1"/>
    <row r="758" s="286" customFormat="1" customHeight="1"/>
    <row r="759" s="286" customFormat="1" customHeight="1"/>
    <row r="760" s="286" customFormat="1" customHeight="1"/>
    <row r="761" s="286" customFormat="1" customHeight="1"/>
    <row r="762" s="286" customFormat="1" customHeight="1"/>
    <row r="763" s="286" customFormat="1" customHeight="1"/>
    <row r="764" s="286" customFormat="1" customHeight="1"/>
    <row r="765" s="286" customFormat="1" customHeight="1"/>
    <row r="766" s="286" customFormat="1" customHeight="1"/>
    <row r="767" s="286" customFormat="1" customHeight="1"/>
    <row r="768" s="286" customFormat="1" customHeight="1"/>
    <row r="769" s="286" customFormat="1" customHeight="1"/>
    <row r="770" s="286" customFormat="1" customHeight="1"/>
    <row r="771" s="286" customFormat="1" customHeight="1"/>
    <row r="772" s="286" customFormat="1" customHeight="1"/>
    <row r="773" s="286" customFormat="1" customHeight="1"/>
    <row r="774" s="286" customFormat="1" customHeight="1"/>
    <row r="775" s="286" customFormat="1" customHeight="1"/>
    <row r="776" s="286" customFormat="1" customHeight="1"/>
    <row r="777" s="286" customFormat="1" customHeight="1"/>
    <row r="778" s="286" customFormat="1" customHeight="1"/>
    <row r="779" s="286" customFormat="1" customHeight="1"/>
    <row r="780" s="286" customFormat="1" customHeight="1"/>
    <row r="781" s="286" customFormat="1" customHeight="1"/>
    <row r="782" s="286" customFormat="1" customHeight="1"/>
    <row r="783" s="286" customFormat="1" customHeight="1"/>
    <row r="784" s="286" customFormat="1" customHeight="1"/>
    <row r="785" s="286" customFormat="1" customHeight="1"/>
    <row r="786" s="286" customFormat="1" customHeight="1"/>
    <row r="787" s="286" customFormat="1" customHeight="1"/>
    <row r="788" s="286" customFormat="1" customHeight="1"/>
    <row r="789" s="286" customFormat="1" customHeight="1"/>
    <row r="790" s="286" customFormat="1" customHeight="1"/>
    <row r="791" s="286" customFormat="1" customHeight="1"/>
    <row r="792" s="286" customFormat="1" customHeight="1"/>
    <row r="793" s="286" customFormat="1" customHeight="1"/>
    <row r="794" s="286" customFormat="1" customHeight="1"/>
    <row r="795" s="286" customFormat="1" customHeight="1"/>
    <row r="796" s="286" customFormat="1" customHeight="1"/>
    <row r="797" s="286" customFormat="1" customHeight="1"/>
    <row r="798" s="286" customFormat="1" customHeight="1"/>
    <row r="799" s="286" customFormat="1" customHeight="1"/>
    <row r="800" s="286" customFormat="1" customHeight="1"/>
    <row r="801" s="286" customFormat="1" customHeight="1"/>
    <row r="802" s="286" customFormat="1" customHeight="1"/>
    <row r="803" s="286" customFormat="1" customHeight="1"/>
    <row r="804" s="286" customFormat="1" customHeight="1"/>
    <row r="805" s="286" customFormat="1" customHeight="1"/>
    <row r="806" s="286" customFormat="1" customHeight="1"/>
    <row r="807" s="286" customFormat="1" customHeight="1"/>
    <row r="808" s="286" customFormat="1" customHeight="1"/>
    <row r="809" s="286" customFormat="1" customHeight="1"/>
    <row r="810" s="286" customFormat="1" customHeight="1"/>
    <row r="811" s="286" customFormat="1" customHeight="1"/>
    <row r="812" s="286" customFormat="1" customHeight="1"/>
    <row r="813" s="286" customFormat="1" customHeight="1"/>
    <row r="814" s="286" customFormat="1" customHeight="1"/>
    <row r="815" s="286" customFormat="1" customHeight="1"/>
    <row r="816" s="286" customFormat="1" customHeight="1"/>
    <row r="817" s="286" customFormat="1" customHeight="1"/>
    <row r="818" s="286" customFormat="1" customHeight="1"/>
    <row r="819" s="286" customFormat="1" customHeight="1"/>
    <row r="820" s="286" customFormat="1" customHeight="1"/>
    <row r="821" s="286" customFormat="1" customHeight="1"/>
    <row r="822" s="286" customFormat="1" customHeight="1"/>
    <row r="823" s="286" customFormat="1" customHeight="1"/>
    <row r="824" s="286" customFormat="1" customHeight="1"/>
    <row r="825" s="286" customFormat="1" customHeight="1"/>
    <row r="826" s="286" customFormat="1" customHeight="1"/>
    <row r="827" s="286" customFormat="1" customHeight="1"/>
    <row r="828" s="286" customFormat="1" customHeight="1"/>
    <row r="829" s="286" customFormat="1" customHeight="1"/>
    <row r="830" s="286" customFormat="1" customHeight="1"/>
    <row r="831" s="286" customFormat="1" customHeight="1"/>
    <row r="832" s="286" customFormat="1" customHeight="1"/>
    <row r="833" s="286" customFormat="1" customHeight="1"/>
    <row r="834" s="286" customFormat="1" customHeight="1"/>
    <row r="835" s="286" customFormat="1" customHeight="1"/>
    <row r="836" s="286" customFormat="1" customHeight="1"/>
    <row r="837" s="286" customFormat="1" customHeight="1"/>
    <row r="838" s="286" customFormat="1" customHeight="1"/>
    <row r="839" s="286" customFormat="1" customHeight="1"/>
    <row r="840" s="286" customFormat="1" customHeight="1"/>
    <row r="841" s="286" customFormat="1" customHeight="1"/>
    <row r="842" s="286" customFormat="1" customHeight="1"/>
    <row r="843" s="286" customFormat="1" customHeight="1"/>
    <row r="844" s="286" customFormat="1" customHeight="1"/>
    <row r="845" s="286" customFormat="1" customHeight="1"/>
    <row r="846" s="286" customFormat="1" customHeight="1"/>
    <row r="847" s="286" customFormat="1" customHeight="1"/>
    <row r="848" s="286" customFormat="1" customHeight="1"/>
    <row r="849" s="286" customFormat="1" customHeight="1"/>
    <row r="850" s="286" customFormat="1" customHeight="1"/>
    <row r="851" s="286" customFormat="1" customHeight="1"/>
    <row r="852" s="286" customFormat="1" customHeight="1"/>
    <row r="853" s="286" customFormat="1" customHeight="1"/>
    <row r="854" s="286" customFormat="1" customHeight="1"/>
    <row r="855" s="286" customFormat="1" customHeight="1"/>
    <row r="856" s="286" customFormat="1" customHeight="1"/>
    <row r="857" s="286" customFormat="1" customHeight="1"/>
    <row r="858" s="286" customFormat="1" customHeight="1"/>
    <row r="859" s="286" customFormat="1" customHeight="1"/>
    <row r="860" s="286" customFormat="1" customHeight="1"/>
    <row r="861" s="286" customFormat="1" customHeight="1"/>
    <row r="862" s="286" customFormat="1" customHeight="1"/>
    <row r="863" s="286" customFormat="1" customHeight="1"/>
    <row r="864" s="286" customFormat="1" customHeight="1"/>
    <row r="865" s="286" customFormat="1" customHeight="1"/>
    <row r="866" s="286" customFormat="1" customHeight="1"/>
    <row r="867" s="286" customFormat="1" customHeight="1"/>
    <row r="868" s="286" customFormat="1" customHeight="1"/>
    <row r="869" s="286" customFormat="1" customHeight="1"/>
    <row r="870" s="286" customFormat="1" customHeight="1"/>
    <row r="871" s="286" customFormat="1" customHeight="1"/>
    <row r="872" s="286" customFormat="1" customHeight="1"/>
    <row r="873" s="286" customFormat="1" customHeight="1"/>
    <row r="874" s="286" customFormat="1" customHeight="1"/>
    <row r="875" s="286" customFormat="1" customHeight="1"/>
    <row r="876" s="286" customFormat="1" customHeight="1"/>
    <row r="877" s="286" customFormat="1" customHeight="1"/>
    <row r="878" s="286" customFormat="1" customHeight="1"/>
    <row r="879" s="286" customFormat="1" customHeight="1"/>
    <row r="880" s="286" customFormat="1" customHeight="1"/>
    <row r="881" s="286" customFormat="1" customHeight="1"/>
    <row r="882" s="286" customFormat="1" customHeight="1"/>
    <row r="883" s="286" customFormat="1" customHeight="1"/>
    <row r="884" s="286" customFormat="1" customHeight="1"/>
    <row r="885" s="286" customFormat="1" customHeight="1"/>
    <row r="886" s="286" customFormat="1" customHeight="1"/>
    <row r="887" s="286" customFormat="1" customHeight="1"/>
    <row r="888" s="286" customFormat="1" customHeight="1"/>
    <row r="889" s="286" customFormat="1" customHeight="1"/>
    <row r="890" s="286" customFormat="1" customHeight="1"/>
    <row r="891" s="286" customFormat="1" customHeight="1"/>
    <row r="892" s="286" customFormat="1" customHeight="1"/>
    <row r="893" s="286" customFormat="1" customHeight="1"/>
    <row r="894" s="286" customFormat="1" customHeight="1"/>
    <row r="895" s="286" customFormat="1" customHeight="1"/>
    <row r="896" s="286" customFormat="1" customHeight="1"/>
    <row r="897" s="286" customFormat="1" customHeight="1"/>
    <row r="898" s="286" customFormat="1" customHeight="1"/>
    <row r="899" s="286" customFormat="1" customHeight="1"/>
    <row r="900" s="286" customFormat="1" customHeight="1"/>
    <row r="901" s="286" customFormat="1" customHeight="1"/>
    <row r="902" s="286" customFormat="1" customHeight="1"/>
    <row r="903" s="286" customFormat="1" customHeight="1"/>
    <row r="904" s="286" customFormat="1" customHeight="1"/>
    <row r="905" s="286" customFormat="1" customHeight="1"/>
    <row r="906" s="286" customFormat="1" customHeight="1"/>
    <row r="907" s="286" customFormat="1" customHeight="1"/>
    <row r="908" s="286" customFormat="1" customHeight="1"/>
    <row r="909" s="286" customFormat="1" customHeight="1"/>
    <row r="910" s="286" customFormat="1" customHeight="1"/>
    <row r="911" s="286" customFormat="1" customHeight="1"/>
    <row r="912" s="286" customFormat="1" customHeight="1"/>
    <row r="913" s="286" customFormat="1" customHeight="1"/>
    <row r="914" s="286" customFormat="1" customHeight="1"/>
    <row r="915" s="286" customFormat="1" customHeight="1"/>
    <row r="916" s="286" customFormat="1" customHeight="1"/>
    <row r="917" s="286" customFormat="1" customHeight="1"/>
    <row r="918" s="286" customFormat="1" customHeight="1"/>
    <row r="919" s="286" customFormat="1" customHeight="1"/>
    <row r="920" s="286" customFormat="1" customHeight="1"/>
    <row r="921" s="286" customFormat="1" customHeight="1"/>
    <row r="922" s="286" customFormat="1" customHeight="1"/>
    <row r="923" s="286" customFormat="1" customHeight="1"/>
    <row r="924" s="286" customFormat="1" customHeight="1"/>
    <row r="925" s="286" customFormat="1" customHeight="1"/>
    <row r="926" s="286" customFormat="1" customHeight="1"/>
    <row r="927" s="286" customFormat="1" customHeight="1"/>
    <row r="928" s="286" customFormat="1" customHeight="1"/>
    <row r="929" s="286" customFormat="1" customHeight="1"/>
    <row r="930" s="286" customFormat="1" customHeight="1"/>
    <row r="931" s="286" customFormat="1" customHeight="1"/>
    <row r="932" s="286" customFormat="1" customHeight="1"/>
    <row r="933" s="286" customFormat="1" customHeight="1"/>
    <row r="934" s="286" customFormat="1" customHeight="1"/>
    <row r="935" s="286" customFormat="1" customHeight="1"/>
    <row r="936" s="286" customFormat="1" customHeight="1"/>
    <row r="937" s="286" customFormat="1" customHeight="1"/>
    <row r="938" s="286" customFormat="1" customHeight="1"/>
    <row r="939" s="286" customFormat="1" customHeight="1"/>
    <row r="940" s="286" customFormat="1" customHeight="1"/>
    <row r="941" s="286" customFormat="1" customHeight="1"/>
    <row r="942" s="286" customFormat="1" customHeight="1"/>
    <row r="943" s="286" customFormat="1" customHeight="1"/>
    <row r="944" s="286" customFormat="1" customHeight="1"/>
    <row r="945" s="286" customFormat="1" customHeight="1"/>
    <row r="946" s="286" customFormat="1" customHeight="1"/>
    <row r="947" s="286" customFormat="1" customHeight="1"/>
    <row r="948" s="286" customFormat="1" customHeight="1"/>
    <row r="949" s="286" customFormat="1" customHeight="1"/>
    <row r="950" s="286" customFormat="1" customHeight="1"/>
    <row r="951" s="286" customFormat="1" customHeight="1"/>
    <row r="952" s="286" customFormat="1" customHeight="1"/>
    <row r="953" s="286" customFormat="1" customHeight="1"/>
    <row r="954" s="286" customFormat="1" customHeight="1"/>
    <row r="955" s="286" customFormat="1" customHeight="1"/>
    <row r="956" s="286" customFormat="1" customHeight="1"/>
    <row r="957" s="286" customFormat="1" customHeight="1"/>
    <row r="958" s="286" customFormat="1" customHeight="1"/>
    <row r="959" s="286" customFormat="1" customHeight="1"/>
    <row r="960" s="286" customFormat="1" customHeight="1"/>
    <row r="961" s="286" customFormat="1" customHeight="1"/>
    <row r="962" s="286" customFormat="1" customHeight="1"/>
    <row r="963" s="286" customFormat="1" customHeight="1"/>
    <row r="964" s="286" customFormat="1" customHeight="1"/>
    <row r="965" s="286" customFormat="1" customHeight="1"/>
    <row r="966" s="286" customFormat="1" customHeight="1"/>
    <row r="967" s="286" customFormat="1" customHeight="1"/>
    <row r="968" s="286" customFormat="1" customHeight="1"/>
    <row r="969" s="286" customFormat="1" customHeight="1"/>
    <row r="970" s="286" customFormat="1" customHeight="1"/>
    <row r="971" s="286" customFormat="1" customHeight="1"/>
    <row r="972" s="286" customFormat="1" customHeight="1"/>
    <row r="973" s="286" customFormat="1" customHeight="1"/>
    <row r="974" s="286" customFormat="1" customHeight="1"/>
    <row r="975" s="286" customFormat="1" customHeight="1"/>
    <row r="976" s="286" customFormat="1" customHeight="1"/>
    <row r="977" s="286" customFormat="1" customHeight="1"/>
    <row r="978" s="286" customFormat="1" customHeight="1"/>
    <row r="979" s="286" customFormat="1" customHeight="1"/>
    <row r="980" s="286" customFormat="1" customHeight="1"/>
    <row r="981" s="286" customFormat="1" customHeight="1"/>
    <row r="982" s="286" customFormat="1" customHeight="1"/>
    <row r="983" s="286" customFormat="1" customHeight="1"/>
    <row r="984" s="286" customFormat="1" customHeight="1"/>
    <row r="985" s="286" customFormat="1" customHeight="1"/>
    <row r="986" s="286" customFormat="1" customHeight="1"/>
    <row r="987" s="286" customFormat="1" customHeight="1"/>
    <row r="988" s="286" customFormat="1" customHeight="1"/>
    <row r="989" s="286" customFormat="1" customHeight="1"/>
    <row r="990" s="286" customFormat="1" customHeight="1"/>
    <row r="991" s="286" customFormat="1" customHeight="1"/>
    <row r="992" s="286" customFormat="1" customHeight="1"/>
    <row r="993" s="286" customFormat="1" customHeight="1"/>
    <row r="994" s="286" customFormat="1" customHeight="1"/>
    <row r="995" s="286" customFormat="1" customHeight="1"/>
    <row r="996" s="286" customFormat="1" customHeight="1"/>
    <row r="997" s="286" customFormat="1" customHeight="1"/>
    <row r="998" s="286" customFormat="1" customHeight="1"/>
    <row r="999" s="286" customFormat="1" customHeight="1"/>
    <row r="1000" s="286" customFormat="1" customHeight="1"/>
    <row r="1001" s="286" customFormat="1" customHeight="1"/>
    <row r="1002" s="286" customFormat="1" customHeight="1"/>
    <row r="1003" s="286" customFormat="1" customHeight="1"/>
    <row r="1004" s="286" customFormat="1" customHeight="1"/>
    <row r="1005" s="286" customFormat="1" customHeight="1"/>
    <row r="1006" s="286" customFormat="1" customHeight="1"/>
    <row r="1007" s="286" customFormat="1" customHeight="1"/>
    <row r="1008" s="286" customFormat="1" customHeight="1"/>
    <row r="1009" s="286" customFormat="1" customHeight="1"/>
    <row r="1010" s="286" customFormat="1" customHeight="1"/>
    <row r="1011" s="286" customFormat="1" customHeight="1"/>
    <row r="1012" s="286" customFormat="1" customHeight="1"/>
    <row r="1013" s="286" customFormat="1" customHeight="1"/>
    <row r="1014" s="286" customFormat="1" customHeight="1"/>
    <row r="1015" s="286" customFormat="1" customHeight="1"/>
    <row r="1016" s="286" customFormat="1" customHeight="1"/>
    <row r="1017" s="286" customFormat="1" customHeight="1"/>
    <row r="1018" s="286" customFormat="1" customHeight="1"/>
    <row r="1019" s="286" customFormat="1" customHeight="1"/>
    <row r="1020" s="286" customFormat="1" customHeight="1"/>
    <row r="1021" s="286" customFormat="1" customHeight="1"/>
    <row r="1022" s="286" customFormat="1" customHeight="1"/>
    <row r="1023" s="286" customFormat="1" customHeight="1"/>
    <row r="1024" s="286" customFormat="1" customHeight="1"/>
    <row r="1025" s="286" customFormat="1" customHeight="1"/>
    <row r="1026" s="286" customFormat="1" customHeight="1"/>
    <row r="1027" s="286" customFormat="1" customHeight="1"/>
    <row r="1028" s="286" customFormat="1" customHeight="1"/>
    <row r="1029" s="286" customFormat="1" customHeight="1"/>
    <row r="1030" s="286" customFormat="1" customHeight="1"/>
    <row r="1031" s="286" customFormat="1" customHeight="1"/>
    <row r="1032" s="286" customFormat="1" customHeight="1"/>
    <row r="1033" s="286" customFormat="1" customHeight="1"/>
    <row r="1034" s="286" customFormat="1" customHeight="1"/>
    <row r="1035" s="286" customFormat="1" customHeight="1"/>
    <row r="1036" s="286" customFormat="1" customHeight="1"/>
    <row r="1037" s="286" customFormat="1" customHeight="1"/>
    <row r="1038" s="286" customFormat="1" customHeight="1"/>
    <row r="1039" s="286" customFormat="1" customHeight="1"/>
    <row r="1040" s="286" customFormat="1" customHeight="1"/>
    <row r="1041" s="286" customFormat="1" customHeight="1"/>
    <row r="1042" s="286" customFormat="1" customHeight="1"/>
    <row r="1043" s="286" customFormat="1" customHeight="1"/>
    <row r="1044" s="286" customFormat="1" customHeight="1"/>
    <row r="1045" s="286" customFormat="1" customHeight="1"/>
    <row r="1046" s="286" customFormat="1" customHeight="1"/>
    <row r="1047" s="286" customFormat="1" customHeight="1"/>
    <row r="1048" s="286" customFormat="1" customHeight="1"/>
    <row r="1049" s="286" customFormat="1" customHeight="1"/>
    <row r="1050" s="286" customFormat="1" customHeight="1"/>
    <row r="1051" s="286" customFormat="1" customHeight="1"/>
    <row r="1052" s="286" customFormat="1" customHeight="1"/>
    <row r="1053" s="286" customFormat="1" customHeight="1"/>
    <row r="1054" s="286" customFormat="1" customHeight="1"/>
    <row r="1055" s="286" customFormat="1" customHeight="1"/>
    <row r="1056" s="286" customFormat="1" customHeight="1"/>
    <row r="1057" s="286" customFormat="1" customHeight="1"/>
    <row r="1058" s="286" customFormat="1" customHeight="1"/>
    <row r="1059" s="286" customFormat="1" customHeight="1"/>
    <row r="1060" s="286" customFormat="1" customHeight="1"/>
    <row r="1061" s="286" customFormat="1" customHeight="1"/>
    <row r="1062" s="286" customFormat="1" customHeight="1"/>
    <row r="1063" s="286" customFormat="1" customHeight="1"/>
    <row r="1064" s="286" customFormat="1" customHeight="1"/>
    <row r="1065" s="286" customFormat="1" customHeight="1"/>
    <row r="1066" s="286" customFormat="1" customHeight="1"/>
    <row r="1067" s="286" customFormat="1" customHeight="1"/>
    <row r="1068" s="286" customFormat="1" customHeight="1"/>
    <row r="1069" s="286" customFormat="1" customHeight="1"/>
    <row r="1070" s="286" customFormat="1" customHeight="1"/>
    <row r="1071" s="286" customFormat="1" customHeight="1"/>
    <row r="1072" s="286" customFormat="1" customHeight="1"/>
    <row r="1073" s="286" customFormat="1" customHeight="1"/>
    <row r="1074" s="286" customFormat="1" customHeight="1"/>
    <row r="1075" s="286" customFormat="1" customHeight="1"/>
    <row r="1076" s="286" customFormat="1" customHeight="1"/>
    <row r="1077" s="286" customFormat="1" customHeight="1"/>
    <row r="1078" s="286" customFormat="1" customHeight="1"/>
    <row r="1079" s="286" customFormat="1" customHeight="1"/>
    <row r="1080" s="286" customFormat="1" customHeight="1"/>
    <row r="1081" s="286" customFormat="1" customHeight="1"/>
    <row r="1082" s="286" customFormat="1" customHeight="1"/>
    <row r="1083" s="286" customFormat="1" customHeight="1"/>
    <row r="1084" s="286" customFormat="1" customHeight="1"/>
    <row r="1085" s="286" customFormat="1" customHeight="1"/>
    <row r="1086" s="286" customFormat="1" customHeight="1"/>
    <row r="1087" s="286" customFormat="1" customHeight="1"/>
    <row r="1088" s="286" customFormat="1" customHeight="1"/>
    <row r="1089" s="286" customFormat="1" customHeight="1"/>
    <row r="1090" s="286" customFormat="1" customHeight="1"/>
    <row r="1091" s="286" customFormat="1" customHeight="1"/>
    <row r="1092" s="286" customFormat="1" customHeight="1"/>
    <row r="1093" s="286" customFormat="1" customHeight="1"/>
    <row r="1094" s="286" customFormat="1" customHeight="1"/>
    <row r="1095" s="286" customFormat="1" customHeight="1"/>
    <row r="1096" s="286" customFormat="1" customHeight="1"/>
    <row r="1097" s="286" customFormat="1" customHeight="1"/>
    <row r="1098" s="286" customFormat="1" customHeight="1"/>
    <row r="1099" s="286" customFormat="1" customHeight="1"/>
    <row r="1100" s="286" customFormat="1" customHeight="1"/>
    <row r="1101" s="286" customFormat="1" customHeight="1"/>
    <row r="1102" s="286" customFormat="1" customHeight="1"/>
    <row r="1103" s="286" customFormat="1" customHeight="1"/>
    <row r="1104" s="286" customFormat="1" customHeight="1"/>
    <row r="1105" s="286" customFormat="1" customHeight="1"/>
    <row r="1106" s="286" customFormat="1" customHeight="1"/>
    <row r="1107" s="286" customFormat="1" customHeight="1"/>
    <row r="1108" s="286" customFormat="1" customHeight="1"/>
    <row r="1109" s="286" customFormat="1" customHeight="1"/>
    <row r="1110" s="286" customFormat="1" customHeight="1"/>
    <row r="1111" s="286" customFormat="1" customHeight="1"/>
    <row r="1112" s="286" customFormat="1" customHeight="1"/>
    <row r="1113" s="286" customFormat="1" customHeight="1"/>
    <row r="1114" s="286" customFormat="1" customHeight="1"/>
    <row r="1115" s="286" customFormat="1" customHeight="1"/>
    <row r="1116" s="286" customFormat="1" customHeight="1"/>
    <row r="1117" s="286" customFormat="1" customHeight="1"/>
    <row r="1118" s="286" customFormat="1" customHeight="1"/>
    <row r="1119" s="286" customFormat="1" customHeight="1"/>
    <row r="1120" s="286" customFormat="1" customHeight="1"/>
    <row r="1121" s="286" customFormat="1" customHeight="1"/>
    <row r="1122" s="286" customFormat="1" customHeight="1"/>
    <row r="1123" s="286" customFormat="1" customHeight="1"/>
    <row r="1124" s="286" customFormat="1" customHeight="1"/>
    <row r="1125" s="286" customFormat="1" customHeight="1"/>
    <row r="1126" s="286" customFormat="1" customHeight="1"/>
    <row r="1127" s="286" customFormat="1" customHeight="1"/>
    <row r="1128" s="286" customFormat="1" customHeight="1"/>
    <row r="1129" s="286" customFormat="1" customHeight="1"/>
    <row r="1130" s="286" customFormat="1" customHeight="1"/>
    <row r="1131" s="286" customFormat="1" customHeight="1"/>
    <row r="1132" s="286" customFormat="1" customHeight="1"/>
    <row r="1133" s="286" customFormat="1" customHeight="1"/>
    <row r="1134" s="286" customFormat="1" customHeight="1"/>
    <row r="1135" s="286" customFormat="1" customHeight="1"/>
    <row r="1136" s="286" customFormat="1" customHeight="1"/>
    <row r="1137" s="286" customFormat="1" customHeight="1"/>
    <row r="1138" s="286" customFormat="1" customHeight="1"/>
    <row r="1139" s="286" customFormat="1" customHeight="1"/>
    <row r="1140" s="286" customFormat="1" customHeight="1"/>
    <row r="1141" s="286" customFormat="1" customHeight="1"/>
    <row r="1142" s="286" customFormat="1" customHeight="1"/>
    <row r="1143" s="286" customFormat="1" customHeight="1"/>
    <row r="1144" s="286" customFormat="1" customHeight="1"/>
    <row r="1145" s="286" customFormat="1" customHeight="1"/>
    <row r="1146" s="286" customFormat="1" customHeight="1"/>
    <row r="1147" s="286" customFormat="1" customHeight="1"/>
    <row r="1148" s="286" customFormat="1" customHeight="1"/>
    <row r="1149" s="286" customFormat="1" customHeight="1"/>
    <row r="1150" s="286" customFormat="1" customHeight="1"/>
    <row r="1151" s="286" customFormat="1" customHeight="1"/>
    <row r="1152" s="286" customFormat="1" customHeight="1"/>
    <row r="1153" s="286" customFormat="1" customHeight="1"/>
    <row r="1154" s="286" customFormat="1" customHeight="1"/>
    <row r="1155" s="286" customFormat="1" customHeight="1"/>
    <row r="1156" s="286" customFormat="1" customHeight="1"/>
    <row r="1157" s="286" customFormat="1" customHeight="1"/>
    <row r="1158" s="286" customFormat="1" customHeight="1"/>
    <row r="1159" s="286" customFormat="1" customHeight="1"/>
    <row r="1160" s="286" customFormat="1" customHeight="1"/>
    <row r="1161" s="286" customFormat="1" customHeight="1"/>
    <row r="1162" s="286" customFormat="1" customHeight="1"/>
    <row r="1163" s="286" customFormat="1" customHeight="1"/>
    <row r="1164" s="286" customFormat="1" customHeight="1"/>
    <row r="1165" s="286" customFormat="1" customHeight="1"/>
    <row r="1166" s="286" customFormat="1" customHeight="1"/>
    <row r="1167" s="286" customFormat="1" customHeight="1"/>
    <row r="1168" s="286" customFormat="1" customHeight="1"/>
    <row r="1169" s="286" customFormat="1" customHeight="1"/>
    <row r="1170" s="286" customFormat="1" customHeight="1"/>
    <row r="1171" s="286" customFormat="1" customHeight="1"/>
    <row r="1172" s="286" customFormat="1" customHeight="1"/>
    <row r="1173" s="286" customFormat="1" customHeight="1"/>
    <row r="1174" s="286" customFormat="1" customHeight="1"/>
    <row r="1175" s="286" customFormat="1" customHeight="1"/>
    <row r="1176" s="286" customFormat="1" customHeight="1"/>
    <row r="1177" s="286" customFormat="1" customHeight="1"/>
    <row r="1178" s="286" customFormat="1" customHeight="1"/>
    <row r="1179" s="286" customFormat="1" customHeight="1"/>
    <row r="1180" s="286" customFormat="1" customHeight="1"/>
    <row r="1181" s="286" customFormat="1" customHeight="1"/>
    <row r="1182" s="286" customFormat="1" customHeight="1"/>
    <row r="1183" s="286" customFormat="1" customHeight="1"/>
    <row r="1184" s="286" customFormat="1" customHeight="1"/>
    <row r="1185" s="286" customFormat="1" customHeight="1"/>
    <row r="1186" s="286" customFormat="1" customHeight="1"/>
    <row r="1187" s="286" customFormat="1" customHeight="1"/>
    <row r="1188" s="286" customFormat="1" customHeight="1"/>
    <row r="1189" s="286" customFormat="1" customHeight="1"/>
    <row r="1190" s="286" customFormat="1" customHeight="1"/>
    <row r="1191" s="286" customFormat="1" customHeight="1"/>
    <row r="1192" s="286" customFormat="1" customHeight="1"/>
    <row r="1193" s="286" customFormat="1" customHeight="1"/>
    <row r="1194" s="286" customFormat="1" customHeight="1"/>
    <row r="1195" s="286" customFormat="1" customHeight="1"/>
    <row r="1196" s="286" customFormat="1" customHeight="1"/>
    <row r="1197" s="286" customFormat="1" customHeight="1"/>
    <row r="1198" s="286" customFormat="1" customHeight="1"/>
    <row r="1199" s="286" customFormat="1" customHeight="1"/>
    <row r="1200" s="286" customFormat="1" customHeight="1"/>
    <row r="1201" s="286" customFormat="1" customHeight="1"/>
    <row r="1202" s="286" customFormat="1" customHeight="1"/>
    <row r="1203" s="286" customFormat="1" customHeight="1"/>
    <row r="1204" s="286" customFormat="1" customHeight="1"/>
    <row r="1205" s="286" customFormat="1" customHeight="1"/>
    <row r="1206" s="286" customFormat="1" customHeight="1"/>
    <row r="1207" s="286" customFormat="1" customHeight="1"/>
    <row r="1208" s="286" customFormat="1" customHeight="1"/>
    <row r="1209" s="286" customFormat="1" customHeight="1"/>
    <row r="1210" s="286" customFormat="1" customHeight="1"/>
    <row r="1211" s="286" customFormat="1" customHeight="1"/>
    <row r="1212" s="286" customFormat="1" customHeight="1"/>
    <row r="1213" s="286" customFormat="1" customHeight="1"/>
    <row r="1214" s="286" customFormat="1" customHeight="1"/>
    <row r="1215" s="286" customFormat="1" customHeight="1"/>
    <row r="1216" s="286" customFormat="1" customHeight="1"/>
    <row r="1217" s="286" customFormat="1" customHeight="1"/>
    <row r="1218" s="286" customFormat="1" customHeight="1"/>
    <row r="1219" s="286" customFormat="1" customHeight="1"/>
    <row r="1220" s="286" customFormat="1" customHeight="1"/>
    <row r="1221" s="286" customFormat="1" customHeight="1"/>
    <row r="1222" s="286" customFormat="1" customHeight="1"/>
    <row r="1223" s="286" customFormat="1" customHeight="1"/>
    <row r="1224" s="286" customFormat="1" customHeight="1"/>
    <row r="1225" s="286" customFormat="1" customHeight="1"/>
    <row r="1226" s="286" customFormat="1" customHeight="1"/>
    <row r="1227" s="286" customFormat="1" customHeight="1"/>
    <row r="1228" s="286" customFormat="1" customHeight="1"/>
    <row r="1229" s="286" customFormat="1" customHeight="1"/>
    <row r="1230" s="286" customFormat="1" customHeight="1"/>
    <row r="1231" s="286" customFormat="1" customHeight="1"/>
    <row r="1232" s="286" customFormat="1" customHeight="1"/>
    <row r="1233" s="286" customFormat="1" customHeight="1"/>
    <row r="1234" s="286" customFormat="1" customHeight="1"/>
    <row r="1235" s="286" customFormat="1" customHeight="1"/>
    <row r="1236" s="286" customFormat="1" customHeight="1"/>
    <row r="1237" s="286" customFormat="1" customHeight="1"/>
    <row r="1238" s="286" customFormat="1" customHeight="1"/>
    <row r="1239" s="286" customFormat="1" customHeight="1"/>
    <row r="1240" s="286" customFormat="1" customHeight="1"/>
    <row r="1241" s="286" customFormat="1" customHeight="1"/>
    <row r="1242" s="286" customFormat="1" customHeight="1"/>
    <row r="1243" s="286" customFormat="1" customHeight="1"/>
    <row r="1244" s="286" customFormat="1" customHeight="1"/>
    <row r="1245" s="286" customFormat="1" customHeight="1"/>
    <row r="1246" s="286" customFormat="1" customHeight="1"/>
    <row r="1247" s="286" customFormat="1" customHeight="1"/>
    <row r="1248" s="286" customFormat="1" customHeight="1"/>
    <row r="1249" s="286" customFormat="1" customHeight="1"/>
    <row r="1250" s="286" customFormat="1" customHeight="1"/>
    <row r="1251" s="286" customFormat="1" customHeight="1"/>
    <row r="1252" s="286" customFormat="1" customHeight="1"/>
    <row r="1253" s="286" customFormat="1" customHeight="1"/>
    <row r="1254" s="286" customFormat="1" customHeight="1"/>
    <row r="1255" s="286" customFormat="1" customHeight="1"/>
    <row r="1256" s="286" customFormat="1" customHeight="1"/>
    <row r="1257" s="286" customFormat="1" customHeight="1"/>
    <row r="1258" s="286" customFormat="1" customHeight="1"/>
    <row r="1259" s="286" customFormat="1" customHeight="1"/>
    <row r="1260" s="286" customFormat="1" customHeight="1"/>
    <row r="1261" s="286" customFormat="1" customHeight="1"/>
    <row r="1262" s="286" customFormat="1" customHeight="1"/>
    <row r="1263" s="286" customFormat="1" customHeight="1"/>
    <row r="1264" s="286" customFormat="1" customHeight="1"/>
    <row r="1265" s="286" customFormat="1" customHeight="1"/>
    <row r="1266" s="286" customFormat="1" customHeight="1"/>
    <row r="1267" s="286" customFormat="1" customHeight="1"/>
    <row r="1268" s="286" customFormat="1" customHeight="1"/>
    <row r="1269" s="286" customFormat="1" customHeight="1"/>
    <row r="1270" s="286" customFormat="1" customHeight="1"/>
    <row r="1271" s="286" customFormat="1" customHeight="1"/>
    <row r="1272" s="286" customFormat="1" customHeight="1"/>
    <row r="1273" s="286" customFormat="1" customHeight="1"/>
    <row r="1274" s="286" customFormat="1" customHeight="1"/>
    <row r="1275" s="286" customFormat="1" customHeight="1"/>
    <row r="1276" s="286" customFormat="1" customHeight="1"/>
    <row r="1277" s="286" customFormat="1" customHeight="1"/>
    <row r="1278" s="286" customFormat="1" customHeight="1"/>
    <row r="1279" s="286" customFormat="1" customHeight="1"/>
    <row r="1280" s="286" customFormat="1" customHeight="1"/>
    <row r="1281" s="286" customFormat="1" customHeight="1"/>
    <row r="1282" s="286" customFormat="1" customHeight="1"/>
    <row r="1283" s="286" customFormat="1" customHeight="1"/>
    <row r="1284" s="286" customFormat="1" customHeight="1"/>
    <row r="1285" s="286" customFormat="1" customHeight="1"/>
    <row r="1286" s="286" customFormat="1" customHeight="1"/>
    <row r="1287" s="286" customFormat="1" customHeight="1"/>
    <row r="1288" s="286" customFormat="1" customHeight="1"/>
    <row r="1289" s="286" customFormat="1" customHeight="1"/>
    <row r="1290" s="286" customFormat="1" customHeight="1"/>
    <row r="1291" s="286" customFormat="1" customHeight="1"/>
    <row r="1292" s="286" customFormat="1" customHeight="1"/>
    <row r="1293" s="286" customFormat="1" customHeight="1"/>
    <row r="1294" s="286" customFormat="1" customHeight="1"/>
  </sheetData>
  <mergeCells count="2">
    <mergeCell ref="A1:D1"/>
    <mergeCell ref="A2:D2"/>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33"/>
  <sheetViews>
    <sheetView workbookViewId="0">
      <selection activeCell="F5" sqref="F5:F34"/>
    </sheetView>
  </sheetViews>
  <sheetFormatPr defaultColWidth="9" defaultRowHeight="25.2" customHeight="1" outlineLevelCol="4"/>
  <cols>
    <col min="1" max="1" width="31.6" style="188" customWidth="1"/>
    <col min="2" max="4" width="11.4" style="188" customWidth="1"/>
    <col min="5" max="5" width="11.4" style="403" customWidth="1"/>
    <col min="6" max="16384" width="9" style="188"/>
  </cols>
  <sheetData>
    <row r="1" s="188" customFormat="1" ht="30" customHeight="1" spans="1:5">
      <c r="A1" s="190" t="s">
        <v>61</v>
      </c>
      <c r="B1" s="190"/>
      <c r="C1" s="190"/>
      <c r="D1" s="190"/>
      <c r="E1" s="404"/>
    </row>
    <row r="2" s="188" customFormat="1" ht="20.1" customHeight="1" spans="1:5">
      <c r="A2" s="185"/>
      <c r="B2" s="185"/>
      <c r="C2" s="185"/>
      <c r="D2" s="405" t="s">
        <v>62</v>
      </c>
      <c r="E2" s="405"/>
    </row>
    <row r="3" s="402" customFormat="1" ht="24" customHeight="1" spans="1:5">
      <c r="A3" s="194" t="s">
        <v>63</v>
      </c>
      <c r="B3" s="194" t="s">
        <v>64</v>
      </c>
      <c r="C3" s="194" t="s">
        <v>65</v>
      </c>
      <c r="D3" s="194" t="s">
        <v>66</v>
      </c>
      <c r="E3" s="406" t="s">
        <v>67</v>
      </c>
    </row>
    <row r="4" s="188" customFormat="1" ht="24" customHeight="1" spans="1:5">
      <c r="A4" s="407" t="s">
        <v>68</v>
      </c>
      <c r="B4" s="340">
        <f>SUM(B5:B20)</f>
        <v>29880</v>
      </c>
      <c r="C4" s="340">
        <f>SUM(C5:C20)</f>
        <v>30282</v>
      </c>
      <c r="D4" s="340">
        <f>SUM(D5:D20)</f>
        <v>30282</v>
      </c>
      <c r="E4" s="408">
        <f t="shared" ref="E4:E13" si="0">D4/C4*100</f>
        <v>100</v>
      </c>
    </row>
    <row r="5" s="188" customFormat="1" ht="24" customHeight="1" spans="1:5">
      <c r="A5" s="409" t="s">
        <v>69</v>
      </c>
      <c r="B5" s="343">
        <v>12997</v>
      </c>
      <c r="C5" s="343">
        <v>10846</v>
      </c>
      <c r="D5" s="343">
        <v>10846</v>
      </c>
      <c r="E5" s="410">
        <f t="shared" si="0"/>
        <v>100</v>
      </c>
    </row>
    <row r="6" s="188" customFormat="1" ht="24" customHeight="1" spans="1:5">
      <c r="A6" s="409" t="s">
        <v>70</v>
      </c>
      <c r="B6" s="343"/>
      <c r="C6" s="343"/>
      <c r="D6" s="343"/>
      <c r="E6" s="410"/>
    </row>
    <row r="7" s="188" customFormat="1" ht="24" customHeight="1" spans="1:5">
      <c r="A7" s="409" t="s">
        <v>71</v>
      </c>
      <c r="B7" s="343">
        <v>2860</v>
      </c>
      <c r="C7" s="343">
        <v>3049</v>
      </c>
      <c r="D7" s="343">
        <v>3049</v>
      </c>
      <c r="E7" s="410">
        <f t="shared" si="0"/>
        <v>100</v>
      </c>
    </row>
    <row r="8" s="188" customFormat="1" ht="24" customHeight="1" spans="1:5">
      <c r="A8" s="409" t="s">
        <v>72</v>
      </c>
      <c r="B8" s="343">
        <v>1190</v>
      </c>
      <c r="C8" s="343">
        <v>1110</v>
      </c>
      <c r="D8" s="343">
        <v>1110</v>
      </c>
      <c r="E8" s="410">
        <f t="shared" si="0"/>
        <v>100</v>
      </c>
    </row>
    <row r="9" s="188" customFormat="1" ht="24" customHeight="1" spans="1:5">
      <c r="A9" s="409" t="s">
        <v>73</v>
      </c>
      <c r="B9" s="343">
        <v>3</v>
      </c>
      <c r="C9" s="343">
        <v>2</v>
      </c>
      <c r="D9" s="343">
        <v>2</v>
      </c>
      <c r="E9" s="410">
        <f t="shared" si="0"/>
        <v>100</v>
      </c>
    </row>
    <row r="10" s="188" customFormat="1" ht="24" customHeight="1" spans="1:5">
      <c r="A10" s="409" t="s">
        <v>74</v>
      </c>
      <c r="B10" s="343">
        <v>870</v>
      </c>
      <c r="C10" s="343">
        <v>810</v>
      </c>
      <c r="D10" s="343">
        <v>810</v>
      </c>
      <c r="E10" s="410">
        <f t="shared" si="0"/>
        <v>100</v>
      </c>
    </row>
    <row r="11" s="188" customFormat="1" ht="24" customHeight="1" spans="1:5">
      <c r="A11" s="409" t="s">
        <v>75</v>
      </c>
      <c r="B11" s="343">
        <v>2610</v>
      </c>
      <c r="C11" s="343">
        <v>3421</v>
      </c>
      <c r="D11" s="343">
        <v>3421</v>
      </c>
      <c r="E11" s="410">
        <f t="shared" si="0"/>
        <v>100</v>
      </c>
    </row>
    <row r="12" s="188" customFormat="1" ht="24" customHeight="1" spans="1:5">
      <c r="A12" s="409" t="s">
        <v>76</v>
      </c>
      <c r="B12" s="343">
        <v>1300</v>
      </c>
      <c r="C12" s="343">
        <v>1184</v>
      </c>
      <c r="D12" s="343">
        <v>1184</v>
      </c>
      <c r="E12" s="410">
        <f t="shared" si="0"/>
        <v>100</v>
      </c>
    </row>
    <row r="13" s="188" customFormat="1" ht="24" customHeight="1" spans="1:5">
      <c r="A13" s="409" t="s">
        <v>77</v>
      </c>
      <c r="B13" s="343">
        <v>4560</v>
      </c>
      <c r="C13" s="343">
        <v>5688</v>
      </c>
      <c r="D13" s="343">
        <v>5688</v>
      </c>
      <c r="E13" s="410">
        <f t="shared" si="0"/>
        <v>100</v>
      </c>
    </row>
    <row r="14" s="188" customFormat="1" ht="24" customHeight="1" spans="1:5">
      <c r="A14" s="409" t="s">
        <v>78</v>
      </c>
      <c r="B14" s="343"/>
      <c r="C14" s="343"/>
      <c r="D14" s="343"/>
      <c r="E14" s="410"/>
    </row>
    <row r="15" s="188" customFormat="1" ht="24" customHeight="1" spans="1:5">
      <c r="A15" s="409" t="s">
        <v>79</v>
      </c>
      <c r="B15" s="343">
        <v>70</v>
      </c>
      <c r="C15" s="343">
        <v>38</v>
      </c>
      <c r="D15" s="343">
        <v>38</v>
      </c>
      <c r="E15" s="410">
        <f t="shared" ref="E15:E17" si="1">D15/C15*100</f>
        <v>100</v>
      </c>
    </row>
    <row r="16" s="188" customFormat="1" ht="24" customHeight="1" spans="1:5">
      <c r="A16" s="409" t="s">
        <v>80</v>
      </c>
      <c r="B16" s="343">
        <v>1200</v>
      </c>
      <c r="C16" s="343">
        <v>2138</v>
      </c>
      <c r="D16" s="343">
        <v>2138</v>
      </c>
      <c r="E16" s="410">
        <f t="shared" si="1"/>
        <v>100</v>
      </c>
    </row>
    <row r="17" s="188" customFormat="1" ht="24" customHeight="1" spans="1:5">
      <c r="A17" s="409" t="s">
        <v>81</v>
      </c>
      <c r="B17" s="343">
        <v>2010</v>
      </c>
      <c r="C17" s="343">
        <v>1818</v>
      </c>
      <c r="D17" s="343">
        <v>1818</v>
      </c>
      <c r="E17" s="410">
        <f t="shared" si="1"/>
        <v>100</v>
      </c>
    </row>
    <row r="18" s="188" customFormat="1" ht="24" customHeight="1" spans="1:5">
      <c r="A18" s="409" t="s">
        <v>82</v>
      </c>
      <c r="B18" s="343"/>
      <c r="C18" s="343"/>
      <c r="D18" s="343"/>
      <c r="E18" s="410"/>
    </row>
    <row r="19" s="188" customFormat="1" ht="24" customHeight="1" spans="1:5">
      <c r="A19" s="409" t="s">
        <v>83</v>
      </c>
      <c r="B19" s="343">
        <v>210</v>
      </c>
      <c r="C19" s="343">
        <v>178</v>
      </c>
      <c r="D19" s="343">
        <v>178</v>
      </c>
      <c r="E19" s="410">
        <f t="shared" ref="E19:E26" si="2">D19/C19*100</f>
        <v>100</v>
      </c>
    </row>
    <row r="20" s="188" customFormat="1" ht="24" customHeight="1" spans="1:5">
      <c r="A20" s="409" t="s">
        <v>84</v>
      </c>
      <c r="B20" s="343"/>
      <c r="C20" s="343"/>
      <c r="D20" s="343"/>
      <c r="E20" s="410"/>
    </row>
    <row r="21" s="188" customFormat="1" ht="24" customHeight="1" spans="1:5">
      <c r="A21" s="407" t="s">
        <v>85</v>
      </c>
      <c r="B21" s="340">
        <f>SUM(B22:B29)</f>
        <v>13420</v>
      </c>
      <c r="C21" s="340">
        <f>SUM(C22:C29)</f>
        <v>13018</v>
      </c>
      <c r="D21" s="340">
        <f>SUM(D22:D29)</f>
        <v>13036</v>
      </c>
      <c r="E21" s="408">
        <f t="shared" si="2"/>
        <v>100.138270087571</v>
      </c>
    </row>
    <row r="22" s="188" customFormat="1" ht="24" customHeight="1" spans="1:5">
      <c r="A22" s="409" t="s">
        <v>86</v>
      </c>
      <c r="B22" s="343">
        <v>1420</v>
      </c>
      <c r="C22" s="343">
        <v>1743</v>
      </c>
      <c r="D22" s="343">
        <v>1743</v>
      </c>
      <c r="E22" s="410">
        <f t="shared" si="2"/>
        <v>100</v>
      </c>
    </row>
    <row r="23" s="188" customFormat="1" ht="24" customHeight="1" spans="1:5">
      <c r="A23" s="409" t="s">
        <v>87</v>
      </c>
      <c r="B23" s="343">
        <v>100</v>
      </c>
      <c r="C23" s="343">
        <v>100</v>
      </c>
      <c r="D23" s="343">
        <v>100</v>
      </c>
      <c r="E23" s="410">
        <f t="shared" si="2"/>
        <v>100</v>
      </c>
    </row>
    <row r="24" s="188" customFormat="1" ht="24" customHeight="1" spans="1:5">
      <c r="A24" s="409" t="s">
        <v>88</v>
      </c>
      <c r="B24" s="343">
        <v>150</v>
      </c>
      <c r="C24" s="343">
        <v>164</v>
      </c>
      <c r="D24" s="343">
        <v>164</v>
      </c>
      <c r="E24" s="410">
        <f t="shared" si="2"/>
        <v>100</v>
      </c>
    </row>
    <row r="25" s="188" customFormat="1" ht="24" customHeight="1" spans="1:5">
      <c r="A25" s="409" t="s">
        <v>89</v>
      </c>
      <c r="B25" s="343"/>
      <c r="C25" s="343">
        <v>5500</v>
      </c>
      <c r="D25" s="343">
        <v>5500</v>
      </c>
      <c r="E25" s="410">
        <f t="shared" si="2"/>
        <v>100</v>
      </c>
    </row>
    <row r="26" s="188" customFormat="1" ht="24" customHeight="1" spans="1:5">
      <c r="A26" s="409" t="s">
        <v>90</v>
      </c>
      <c r="B26" s="343">
        <v>11600</v>
      </c>
      <c r="C26" s="343">
        <v>4949</v>
      </c>
      <c r="D26" s="343">
        <v>4949</v>
      </c>
      <c r="E26" s="410">
        <f t="shared" si="2"/>
        <v>100</v>
      </c>
    </row>
    <row r="27" s="188" customFormat="1" ht="24" customHeight="1" spans="1:5">
      <c r="A27" s="409" t="s">
        <v>91</v>
      </c>
      <c r="B27" s="343"/>
      <c r="C27" s="343"/>
      <c r="D27" s="343"/>
      <c r="E27" s="410"/>
    </row>
    <row r="28" s="188" customFormat="1" ht="24" customHeight="1" spans="1:5">
      <c r="A28" s="409" t="s">
        <v>92</v>
      </c>
      <c r="B28" s="343">
        <v>150</v>
      </c>
      <c r="C28" s="343">
        <v>72</v>
      </c>
      <c r="D28" s="343">
        <v>72</v>
      </c>
      <c r="E28" s="410">
        <f t="shared" ref="E28:E30" si="3">D28/C28*100</f>
        <v>100</v>
      </c>
    </row>
    <row r="29" s="188" customFormat="1" ht="24" customHeight="1" spans="1:5">
      <c r="A29" s="409" t="s">
        <v>93</v>
      </c>
      <c r="B29" s="343"/>
      <c r="C29" s="343">
        <v>490</v>
      </c>
      <c r="D29" s="343">
        <v>508</v>
      </c>
      <c r="E29" s="410">
        <f t="shared" si="3"/>
        <v>103.673469387755</v>
      </c>
    </row>
    <row r="30" s="188" customFormat="1" ht="24" customHeight="1" spans="1:5">
      <c r="A30" s="201" t="s">
        <v>94</v>
      </c>
      <c r="B30" s="340">
        <f>B4+B21</f>
        <v>43300</v>
      </c>
      <c r="C30" s="340">
        <f>C4+C21</f>
        <v>43300</v>
      </c>
      <c r="D30" s="340">
        <f>D4+D21</f>
        <v>43318</v>
      </c>
      <c r="E30" s="408">
        <f t="shared" si="3"/>
        <v>100.041570438799</v>
      </c>
    </row>
    <row r="32" s="188" customFormat="1" customHeight="1" spans="1:5">
      <c r="E32" s="411"/>
    </row>
    <row r="33" s="188" customFormat="1" customHeight="1" spans="5:5">
      <c r="E33" s="403"/>
    </row>
  </sheetData>
  <mergeCells count="2">
    <mergeCell ref="A1:E1"/>
    <mergeCell ref="D2:E2"/>
  </mergeCells>
  <printOptions horizontalCentered="1"/>
  <pageMargins left="0.708661417322835" right="0.708661417322835" top="0.748031496062992" bottom="0.748031496062992" header="0.31496062992126" footer="0.31496062992126"/>
  <pageSetup paperSize="9" orientation="portrait"/>
  <headerFooter>
    <oddFooter>&amp;C&amp;P</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117"/>
  <sheetViews>
    <sheetView workbookViewId="0">
      <selection activeCell="A3" sqref="A3:D72"/>
    </sheetView>
  </sheetViews>
  <sheetFormatPr defaultColWidth="12.1" defaultRowHeight="24.9" customHeight="1" outlineLevelCol="3"/>
  <cols>
    <col min="1" max="1" width="31.6" style="282" customWidth="1"/>
    <col min="2" max="4" width="18.125" style="188" customWidth="1"/>
    <col min="5" max="206" width="12.1" style="150"/>
    <col min="207" max="207" width="9.5" style="150" customWidth="1"/>
    <col min="208" max="208" width="34.7" style="150" customWidth="1"/>
    <col min="209" max="212" width="19.6" style="150" customWidth="1"/>
    <col min="213" max="16384" width="12.1" style="150"/>
  </cols>
  <sheetData>
    <row r="1" s="150" customFormat="1" ht="30" customHeight="1" spans="1:4">
      <c r="A1" s="283" t="s">
        <v>1390</v>
      </c>
      <c r="B1" s="283"/>
      <c r="C1" s="283"/>
      <c r="D1" s="283"/>
    </row>
    <row r="2" s="150" customFormat="1" ht="20.1" customHeight="1" spans="1:4">
      <c r="A2" s="267"/>
      <c r="B2" s="188"/>
      <c r="C2" s="269" t="s">
        <v>62</v>
      </c>
      <c r="D2" s="269"/>
    </row>
    <row r="3" s="150" customFormat="1" customHeight="1" spans="1:4">
      <c r="A3" s="284" t="s">
        <v>63</v>
      </c>
      <c r="B3" s="194" t="s">
        <v>1372</v>
      </c>
      <c r="C3" s="155" t="s">
        <v>1373</v>
      </c>
      <c r="D3" s="194" t="s">
        <v>1374</v>
      </c>
    </row>
    <row r="4" s="281" customFormat="1" customHeight="1" spans="1:4">
      <c r="A4" s="271" t="s">
        <v>168</v>
      </c>
      <c r="B4" s="146">
        <f>SUM(B5:B8)</f>
        <v>2526</v>
      </c>
      <c r="C4" s="146">
        <f>SUM(C5:C8)</f>
        <v>2664</v>
      </c>
      <c r="D4" s="272">
        <v>105.463182897862</v>
      </c>
    </row>
    <row r="5" s="150" customFormat="1" customHeight="1" spans="1:4">
      <c r="A5" s="273" t="s">
        <v>169</v>
      </c>
      <c r="B5" s="143">
        <v>1687</v>
      </c>
      <c r="C5" s="143">
        <v>1665</v>
      </c>
      <c r="D5" s="274">
        <v>98.6959098992294</v>
      </c>
    </row>
    <row r="6" s="150" customFormat="1" customHeight="1" spans="1:4">
      <c r="A6" s="273" t="s">
        <v>170</v>
      </c>
      <c r="B6" s="143">
        <v>597</v>
      </c>
      <c r="C6" s="143">
        <v>614</v>
      </c>
      <c r="D6" s="274">
        <v>102.84757118928</v>
      </c>
    </row>
    <row r="7" s="150" customFormat="1" customHeight="1" spans="1:4">
      <c r="A7" s="273" t="s">
        <v>171</v>
      </c>
      <c r="B7" s="143">
        <v>186</v>
      </c>
      <c r="C7" s="143">
        <v>197</v>
      </c>
      <c r="D7" s="274">
        <v>105.913978494624</v>
      </c>
    </row>
    <row r="8" s="150" customFormat="1" customHeight="1" spans="1:4">
      <c r="A8" s="273" t="s">
        <v>172</v>
      </c>
      <c r="B8" s="143">
        <v>56</v>
      </c>
      <c r="C8" s="143">
        <v>188</v>
      </c>
      <c r="D8" s="274">
        <v>335.714285714286</v>
      </c>
    </row>
    <row r="9" s="281" customFormat="1" customHeight="1" spans="1:4">
      <c r="A9" s="271" t="s">
        <v>173</v>
      </c>
      <c r="B9" s="146">
        <f>SUM(B10:B19)</f>
        <v>32966</v>
      </c>
      <c r="C9" s="146">
        <f>SUM(C10:C19)</f>
        <v>43823</v>
      </c>
      <c r="D9" s="272">
        <v>132.933931929867</v>
      </c>
    </row>
    <row r="10" s="150" customFormat="1" customHeight="1" spans="1:4">
      <c r="A10" s="273" t="s">
        <v>174</v>
      </c>
      <c r="B10" s="143">
        <v>636</v>
      </c>
      <c r="C10" s="143">
        <v>1909</v>
      </c>
      <c r="D10" s="274">
        <v>300.157232704403</v>
      </c>
    </row>
    <row r="11" s="150" customFormat="1" customHeight="1" spans="1:4">
      <c r="A11" s="273" t="s">
        <v>175</v>
      </c>
      <c r="B11" s="143">
        <v>4</v>
      </c>
      <c r="C11" s="143">
        <v>5</v>
      </c>
      <c r="D11" s="274">
        <v>125</v>
      </c>
    </row>
    <row r="12" s="150" customFormat="1" customHeight="1" spans="1:4">
      <c r="A12" s="273" t="s">
        <v>176</v>
      </c>
      <c r="B12" s="143"/>
      <c r="C12" s="143">
        <v>0</v>
      </c>
      <c r="D12" s="274"/>
    </row>
    <row r="13" s="150" customFormat="1" customHeight="1" spans="1:4">
      <c r="A13" s="273" t="s">
        <v>177</v>
      </c>
      <c r="B13" s="143">
        <v>4</v>
      </c>
      <c r="C13" s="143">
        <v>0</v>
      </c>
      <c r="D13" s="274">
        <v>0</v>
      </c>
    </row>
    <row r="14" s="150" customFormat="1" customHeight="1" spans="1:4">
      <c r="A14" s="273" t="s">
        <v>178</v>
      </c>
      <c r="B14" s="143">
        <v>28240</v>
      </c>
      <c r="C14" s="143">
        <v>40495</v>
      </c>
      <c r="D14" s="274">
        <v>143.395892351275</v>
      </c>
    </row>
    <row r="15" s="150" customFormat="1" customHeight="1" spans="1:4">
      <c r="A15" s="273" t="s">
        <v>179</v>
      </c>
      <c r="B15" s="143">
        <v>4</v>
      </c>
      <c r="C15" s="143">
        <v>4</v>
      </c>
      <c r="D15" s="274">
        <v>100</v>
      </c>
    </row>
    <row r="16" s="150" customFormat="1" customHeight="1" spans="1:4">
      <c r="A16" s="273" t="s">
        <v>180</v>
      </c>
      <c r="B16" s="143"/>
      <c r="C16" s="143">
        <v>0</v>
      </c>
      <c r="D16" s="274"/>
    </row>
    <row r="17" s="150" customFormat="1" customHeight="1" spans="1:4">
      <c r="A17" s="273" t="s">
        <v>181</v>
      </c>
      <c r="B17" s="143">
        <v>18</v>
      </c>
      <c r="C17" s="143">
        <v>18</v>
      </c>
      <c r="D17" s="274">
        <v>100</v>
      </c>
    </row>
    <row r="18" s="150" customFormat="1" customHeight="1" spans="1:4">
      <c r="A18" s="273" t="s">
        <v>182</v>
      </c>
      <c r="B18" s="143">
        <v>53</v>
      </c>
      <c r="C18" s="143">
        <v>298</v>
      </c>
      <c r="D18" s="274">
        <v>562.264150943396</v>
      </c>
    </row>
    <row r="19" s="150" customFormat="1" customHeight="1" spans="1:4">
      <c r="A19" s="273" t="s">
        <v>183</v>
      </c>
      <c r="B19" s="143">
        <v>4007</v>
      </c>
      <c r="C19" s="143">
        <v>1094</v>
      </c>
      <c r="D19" s="274">
        <v>27.3022211130522</v>
      </c>
    </row>
    <row r="20" s="281" customFormat="1" customHeight="1" spans="1:4">
      <c r="A20" s="271" t="s">
        <v>184</v>
      </c>
      <c r="B20" s="146">
        <f>SUM(B21:B27)</f>
        <v>3149</v>
      </c>
      <c r="C20" s="146">
        <f>SUM(C21:C27)</f>
        <v>1762</v>
      </c>
      <c r="D20" s="272">
        <v>55.9542711972055</v>
      </c>
    </row>
    <row r="21" s="150" customFormat="1" customHeight="1" spans="1:4">
      <c r="A21" s="273" t="s">
        <v>185</v>
      </c>
      <c r="B21" s="143"/>
      <c r="C21" s="143">
        <v>0</v>
      </c>
      <c r="D21" s="274"/>
    </row>
    <row r="22" s="150" customFormat="1" customHeight="1" spans="1:4">
      <c r="A22" s="273" t="s">
        <v>186</v>
      </c>
      <c r="B22" s="143">
        <v>660</v>
      </c>
      <c r="C22" s="143">
        <v>521</v>
      </c>
      <c r="D22" s="274">
        <v>78.9393939393939</v>
      </c>
    </row>
    <row r="23" s="150" customFormat="1" customHeight="1" spans="1:4">
      <c r="A23" s="273" t="s">
        <v>187</v>
      </c>
      <c r="B23" s="143"/>
      <c r="C23" s="143">
        <v>0</v>
      </c>
      <c r="D23" s="274"/>
    </row>
    <row r="24" s="150" customFormat="1" customHeight="1" spans="1:4">
      <c r="A24" s="273" t="s">
        <v>188</v>
      </c>
      <c r="B24" s="143">
        <v>2460</v>
      </c>
      <c r="C24" s="143">
        <v>1100</v>
      </c>
      <c r="D24" s="274">
        <v>44.7154471544715</v>
      </c>
    </row>
    <row r="25" s="150" customFormat="1" customHeight="1" spans="1:4">
      <c r="A25" s="273" t="s">
        <v>189</v>
      </c>
      <c r="B25" s="143">
        <v>14</v>
      </c>
      <c r="C25" s="143">
        <v>141</v>
      </c>
      <c r="D25" s="274"/>
    </row>
    <row r="26" s="150" customFormat="1" customHeight="1" spans="1:4">
      <c r="A26" s="273" t="s">
        <v>190</v>
      </c>
      <c r="B26" s="143"/>
      <c r="C26" s="143">
        <v>0</v>
      </c>
      <c r="D26" s="274"/>
    </row>
    <row r="27" s="150" customFormat="1" customHeight="1" spans="1:4">
      <c r="A27" s="273" t="s">
        <v>191</v>
      </c>
      <c r="B27" s="143">
        <v>15</v>
      </c>
      <c r="C27" s="143">
        <v>0</v>
      </c>
      <c r="D27" s="274"/>
    </row>
    <row r="28" s="281" customFormat="1" customHeight="1" spans="1:4">
      <c r="A28" s="271" t="s">
        <v>192</v>
      </c>
      <c r="B28" s="146">
        <v>0</v>
      </c>
      <c r="C28" s="146">
        <v>0</v>
      </c>
      <c r="D28" s="272"/>
    </row>
    <row r="29" s="150" customFormat="1" customHeight="1" spans="1:4">
      <c r="A29" s="273" t="s">
        <v>185</v>
      </c>
      <c r="B29" s="143"/>
      <c r="C29" s="143">
        <v>0</v>
      </c>
      <c r="D29" s="274"/>
    </row>
    <row r="30" s="150" customFormat="1" customHeight="1" spans="1:4">
      <c r="A30" s="273" t="s">
        <v>186</v>
      </c>
      <c r="B30" s="143"/>
      <c r="C30" s="143">
        <v>0</v>
      </c>
      <c r="D30" s="274"/>
    </row>
    <row r="31" s="150" customFormat="1" customHeight="1" spans="1:4">
      <c r="A31" s="273" t="s">
        <v>187</v>
      </c>
      <c r="B31" s="143"/>
      <c r="C31" s="143">
        <v>0</v>
      </c>
      <c r="D31" s="274"/>
    </row>
    <row r="32" s="150" customFormat="1" customHeight="1" spans="1:4">
      <c r="A32" s="273" t="s">
        <v>189</v>
      </c>
      <c r="B32" s="143"/>
      <c r="C32" s="143">
        <v>0</v>
      </c>
      <c r="D32" s="274"/>
    </row>
    <row r="33" s="150" customFormat="1" customHeight="1" spans="1:4">
      <c r="A33" s="273" t="s">
        <v>190</v>
      </c>
      <c r="B33" s="143"/>
      <c r="C33" s="143">
        <v>0</v>
      </c>
      <c r="D33" s="274"/>
    </row>
    <row r="34" s="150" customFormat="1" customHeight="1" spans="1:4">
      <c r="A34" s="273" t="s">
        <v>191</v>
      </c>
      <c r="B34" s="143"/>
      <c r="C34" s="143">
        <v>0</v>
      </c>
      <c r="D34" s="274"/>
    </row>
    <row r="35" s="281" customFormat="1" customHeight="1" spans="1:4">
      <c r="A35" s="271" t="s">
        <v>193</v>
      </c>
      <c r="B35" s="146">
        <f>SUM(B36:B38)</f>
        <v>7420</v>
      </c>
      <c r="C35" s="146">
        <f>SUM(C36:C38)</f>
        <v>6662</v>
      </c>
      <c r="D35" s="272">
        <v>89.7843665768194</v>
      </c>
    </row>
    <row r="36" s="150" customFormat="1" customHeight="1" spans="1:4">
      <c r="A36" s="273" t="s">
        <v>194</v>
      </c>
      <c r="B36" s="143">
        <v>4315</v>
      </c>
      <c r="C36" s="143">
        <v>4771</v>
      </c>
      <c r="D36" s="274">
        <v>110.567786790267</v>
      </c>
    </row>
    <row r="37" s="150" customFormat="1" customHeight="1" spans="1:4">
      <c r="A37" s="273" t="s">
        <v>195</v>
      </c>
      <c r="B37" s="143">
        <v>3105</v>
      </c>
      <c r="C37" s="143">
        <v>1891</v>
      </c>
      <c r="D37" s="274">
        <v>60.9017713365539</v>
      </c>
    </row>
    <row r="38" s="150" customFormat="1" customHeight="1" spans="1:4">
      <c r="A38" s="273" t="s">
        <v>196</v>
      </c>
      <c r="B38" s="143"/>
      <c r="C38" s="143">
        <v>0</v>
      </c>
      <c r="D38" s="274"/>
    </row>
    <row r="39" s="281" customFormat="1" customHeight="1" spans="1:4">
      <c r="A39" s="271" t="s">
        <v>197</v>
      </c>
      <c r="B39" s="146">
        <f>SUM(B40:B41)</f>
        <v>102</v>
      </c>
      <c r="C39" s="146">
        <f>SUM(C40:C41)</f>
        <v>40</v>
      </c>
      <c r="D39" s="272">
        <v>39.2156862745098</v>
      </c>
    </row>
    <row r="40" s="150" customFormat="1" customHeight="1" spans="1:4">
      <c r="A40" s="273" t="s">
        <v>198</v>
      </c>
      <c r="B40" s="143">
        <v>102</v>
      </c>
      <c r="C40" s="143">
        <v>40</v>
      </c>
      <c r="D40" s="274">
        <v>39.2156862745098</v>
      </c>
    </row>
    <row r="41" s="150" customFormat="1" customHeight="1" spans="1:4">
      <c r="A41" s="273" t="s">
        <v>199</v>
      </c>
      <c r="B41" s="143"/>
      <c r="C41" s="143">
        <v>0</v>
      </c>
      <c r="D41" s="274"/>
    </row>
    <row r="42" s="281" customFormat="1" customHeight="1" spans="1:4">
      <c r="A42" s="271" t="s">
        <v>200</v>
      </c>
      <c r="B42" s="146">
        <f>SUM(B43:B45)</f>
        <v>21499</v>
      </c>
      <c r="C42" s="146">
        <f>SUM(C43:C45)</f>
        <v>1214</v>
      </c>
      <c r="D42" s="272">
        <v>5.64677426857063</v>
      </c>
    </row>
    <row r="43" s="150" customFormat="1" customHeight="1" spans="1:4">
      <c r="A43" s="273" t="s">
        <v>201</v>
      </c>
      <c r="B43" s="143"/>
      <c r="C43" s="143">
        <v>0</v>
      </c>
      <c r="D43" s="274"/>
    </row>
    <row r="44" s="150" customFormat="1" customHeight="1" spans="1:4">
      <c r="A44" s="273" t="s">
        <v>202</v>
      </c>
      <c r="B44" s="143"/>
      <c r="C44" s="143">
        <v>0</v>
      </c>
      <c r="D44" s="274"/>
    </row>
    <row r="45" s="150" customFormat="1" customHeight="1" spans="1:4">
      <c r="A45" s="273" t="s">
        <v>203</v>
      </c>
      <c r="B45" s="143">
        <v>21499</v>
      </c>
      <c r="C45" s="143">
        <v>1214</v>
      </c>
      <c r="D45" s="274">
        <v>5.64677426857063</v>
      </c>
    </row>
    <row r="46" s="281" customFormat="1" customHeight="1" spans="1:4">
      <c r="A46" s="271" t="s">
        <v>204</v>
      </c>
      <c r="B46" s="146">
        <f>SUM(B47:B50)</f>
        <v>0</v>
      </c>
      <c r="C46" s="146">
        <f>SUM(C47:C50)</f>
        <v>0</v>
      </c>
      <c r="D46" s="274"/>
    </row>
    <row r="47" s="150" customFormat="1" customHeight="1" spans="1:4">
      <c r="A47" s="273" t="s">
        <v>205</v>
      </c>
      <c r="B47" s="143"/>
      <c r="C47" s="143"/>
      <c r="D47" s="274"/>
    </row>
    <row r="48" s="150" customFormat="1" customHeight="1" spans="1:4">
      <c r="A48" s="273" t="s">
        <v>206</v>
      </c>
      <c r="B48" s="143"/>
      <c r="C48" s="143"/>
      <c r="D48" s="274"/>
    </row>
    <row r="49" s="281" customFormat="1" customHeight="1" spans="1:4">
      <c r="A49" s="273" t="s">
        <v>207</v>
      </c>
      <c r="B49" s="143"/>
      <c r="C49" s="143"/>
      <c r="D49" s="274"/>
    </row>
    <row r="50" s="150" customFormat="1" customHeight="1" spans="1:4">
      <c r="A50" s="273" t="s">
        <v>208</v>
      </c>
      <c r="B50" s="143"/>
      <c r="C50" s="143"/>
      <c r="D50" s="274"/>
    </row>
    <row r="51" s="150" customFormat="1" customHeight="1" spans="1:4">
      <c r="A51" s="271" t="s">
        <v>209</v>
      </c>
      <c r="B51" s="146">
        <f>SUM(B52:B56)</f>
        <v>1973</v>
      </c>
      <c r="C51" s="146">
        <f>SUM(C52:C56)</f>
        <v>2439</v>
      </c>
      <c r="D51" s="272">
        <v>123.618854536239</v>
      </c>
    </row>
    <row r="52" s="150" customFormat="1" customHeight="1" spans="1:4">
      <c r="A52" s="273" t="s">
        <v>210</v>
      </c>
      <c r="B52" s="143">
        <v>1614</v>
      </c>
      <c r="C52" s="143">
        <v>1906</v>
      </c>
      <c r="D52" s="274">
        <v>118.091697645601</v>
      </c>
    </row>
    <row r="53" s="150" customFormat="1" customHeight="1" spans="1:4">
      <c r="A53" s="273" t="s">
        <v>211</v>
      </c>
      <c r="B53" s="143"/>
      <c r="C53" s="143">
        <v>0</v>
      </c>
      <c r="D53" s="274"/>
    </row>
    <row r="54" s="150" customFormat="1" customHeight="1" spans="1:4">
      <c r="A54" s="273" t="s">
        <v>212</v>
      </c>
      <c r="B54" s="143"/>
      <c r="C54" s="143">
        <v>0</v>
      </c>
      <c r="D54" s="274"/>
    </row>
    <row r="55" s="281" customFormat="1" customHeight="1" spans="1:4">
      <c r="A55" s="273" t="s">
        <v>213</v>
      </c>
      <c r="B55" s="143"/>
      <c r="C55" s="143">
        <v>0</v>
      </c>
      <c r="D55" s="274"/>
    </row>
    <row r="56" s="150" customFormat="1" customHeight="1" spans="1:4">
      <c r="A56" s="273" t="s">
        <v>214</v>
      </c>
      <c r="B56" s="143">
        <v>359</v>
      </c>
      <c r="C56" s="143">
        <v>533</v>
      </c>
      <c r="D56" s="274">
        <v>148.467966573816</v>
      </c>
    </row>
    <row r="57" s="150" customFormat="1" customHeight="1" spans="1:4">
      <c r="A57" s="271" t="s">
        <v>215</v>
      </c>
      <c r="B57" s="146">
        <f>SUM(B58:B60)</f>
        <v>0</v>
      </c>
      <c r="C57" s="146">
        <f>SUM(C58:C60)</f>
        <v>0</v>
      </c>
      <c r="D57" s="274"/>
    </row>
    <row r="58" s="150" customFormat="1" customHeight="1" spans="1:4">
      <c r="A58" s="273" t="s">
        <v>216</v>
      </c>
      <c r="B58" s="143"/>
      <c r="C58" s="143"/>
      <c r="D58" s="274"/>
    </row>
    <row r="59" s="281" customFormat="1" customHeight="1" spans="1:4">
      <c r="A59" s="273" t="s">
        <v>217</v>
      </c>
      <c r="B59" s="143"/>
      <c r="C59" s="143"/>
      <c r="D59" s="274"/>
    </row>
    <row r="60" s="150" customFormat="1" customHeight="1" spans="1:4">
      <c r="A60" s="273" t="s">
        <v>218</v>
      </c>
      <c r="B60" s="143"/>
      <c r="C60" s="143"/>
      <c r="D60" s="274"/>
    </row>
    <row r="61" s="150" customFormat="1" customHeight="1" spans="1:4">
      <c r="A61" s="271" t="s">
        <v>219</v>
      </c>
      <c r="B61" s="146">
        <f>SUM(B62:B65)</f>
        <v>1474</v>
      </c>
      <c r="C61" s="146">
        <f>SUM(C62:C65)</f>
        <v>1883</v>
      </c>
      <c r="D61" s="272">
        <v>127.74762550882</v>
      </c>
    </row>
    <row r="62" s="150" customFormat="1" customHeight="1" spans="1:4">
      <c r="A62" s="273" t="s">
        <v>220</v>
      </c>
      <c r="B62" s="143">
        <v>1464</v>
      </c>
      <c r="C62" s="143">
        <v>1883</v>
      </c>
      <c r="D62" s="274">
        <v>128.620218579235</v>
      </c>
    </row>
    <row r="63" s="150" customFormat="1" customHeight="1" spans="1:4">
      <c r="A63" s="273" t="s">
        <v>221</v>
      </c>
      <c r="B63" s="143"/>
      <c r="C63" s="143">
        <v>0</v>
      </c>
      <c r="D63" s="274"/>
    </row>
    <row r="64" s="281" customFormat="1" customHeight="1" spans="1:4">
      <c r="A64" s="273" t="s">
        <v>222</v>
      </c>
      <c r="B64" s="143">
        <v>10</v>
      </c>
      <c r="C64" s="143">
        <v>0</v>
      </c>
      <c r="D64" s="274"/>
    </row>
    <row r="65" s="150" customFormat="1" customHeight="1" spans="1:4">
      <c r="A65" s="273" t="s">
        <v>223</v>
      </c>
      <c r="B65" s="143"/>
      <c r="C65" s="143">
        <v>0</v>
      </c>
      <c r="D65" s="274"/>
    </row>
    <row r="66" s="150" customFormat="1" customHeight="1" spans="1:4">
      <c r="A66" s="271" t="s">
        <v>224</v>
      </c>
      <c r="B66" s="146">
        <f>SUM(B67:B71)</f>
        <v>0</v>
      </c>
      <c r="C66" s="146">
        <f>SUM(C67:C71)</f>
        <v>1902</v>
      </c>
      <c r="D66" s="272"/>
    </row>
    <row r="67" s="150" customFormat="1" ht="30" customHeight="1" spans="1:4">
      <c r="A67" s="273" t="s">
        <v>225</v>
      </c>
      <c r="B67" s="143"/>
      <c r="C67" s="143"/>
      <c r="D67" s="274"/>
    </row>
    <row r="68" s="150" customFormat="1" ht="30" customHeight="1" spans="1:4">
      <c r="A68" s="273" t="s">
        <v>226</v>
      </c>
      <c r="B68" s="143"/>
      <c r="C68" s="143"/>
      <c r="D68" s="274"/>
    </row>
    <row r="69" s="281" customFormat="1" customHeight="1" spans="1:4">
      <c r="A69" s="273" t="s">
        <v>227</v>
      </c>
      <c r="B69" s="143"/>
      <c r="C69" s="143"/>
      <c r="D69" s="274"/>
    </row>
    <row r="70" s="150" customFormat="1" customHeight="1" spans="1:4">
      <c r="A70" s="273" t="s">
        <v>228</v>
      </c>
      <c r="B70" s="143"/>
      <c r="C70" s="143"/>
      <c r="D70" s="274"/>
    </row>
    <row r="71" s="150" customFormat="1" customHeight="1" spans="1:4">
      <c r="A71" s="273" t="s">
        <v>229</v>
      </c>
      <c r="B71" s="143"/>
      <c r="C71" s="143">
        <f>1052+861-11</f>
        <v>1902</v>
      </c>
      <c r="D71" s="274"/>
    </row>
    <row r="72" s="281" customFormat="1" customHeight="1" spans="1:4">
      <c r="A72" s="275" t="s">
        <v>122</v>
      </c>
      <c r="B72" s="146">
        <f>B66+B61+B51+B46+B42+B39+B35+B28+B20+B9+B4+B57</f>
        <v>71109</v>
      </c>
      <c r="C72" s="146">
        <f>C66+C61+C51+C46+C42+C39+C35+C28+C20+C9+C4+C57</f>
        <v>62389</v>
      </c>
      <c r="D72" s="272">
        <v>87.7371359462234</v>
      </c>
    </row>
    <row r="73" s="150" customFormat="1" customHeight="1" spans="1:4">
      <c r="A73" s="282"/>
      <c r="B73" s="285"/>
      <c r="C73" s="285"/>
      <c r="D73" s="188"/>
    </row>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sheetData>
  <mergeCells count="2">
    <mergeCell ref="A1:D1"/>
    <mergeCell ref="C2:D2"/>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69"/>
  <sheetViews>
    <sheetView topLeftCell="A39" workbookViewId="0">
      <selection activeCell="A3" sqref="A3:D53"/>
    </sheetView>
  </sheetViews>
  <sheetFormatPr defaultColWidth="23.7" defaultRowHeight="25.2" customHeight="1" outlineLevelCol="3"/>
  <cols>
    <col min="1" max="1" width="32.1" style="262" customWidth="1"/>
    <col min="2" max="4" width="19" style="262" customWidth="1"/>
    <col min="5" max="16384" width="23.7" style="262"/>
  </cols>
  <sheetData>
    <row r="1" s="262" customFormat="1" ht="30" customHeight="1" spans="1:4">
      <c r="A1" s="266" t="s">
        <v>1391</v>
      </c>
      <c r="B1" s="266"/>
      <c r="C1" s="266"/>
      <c r="D1" s="266"/>
    </row>
    <row r="2" s="262" customFormat="1" ht="20.1" customHeight="1" spans="1:4">
      <c r="A2" s="267"/>
      <c r="B2" s="268"/>
      <c r="C2" s="269" t="s">
        <v>62</v>
      </c>
      <c r="D2" s="269"/>
    </row>
    <row r="3" s="263" customFormat="1" ht="24.6" customHeight="1" spans="1:4">
      <c r="A3" s="270" t="s">
        <v>63</v>
      </c>
      <c r="B3" s="194" t="s">
        <v>1372</v>
      </c>
      <c r="C3" s="155" t="s">
        <v>1373</v>
      </c>
      <c r="D3" s="194" t="s">
        <v>1374</v>
      </c>
    </row>
    <row r="4" s="264" customFormat="1" ht="24.6" customHeight="1" spans="1:4">
      <c r="A4" s="271" t="s">
        <v>168</v>
      </c>
      <c r="B4" s="146">
        <f>SUM(B5:B8)</f>
        <v>2402</v>
      </c>
      <c r="C4" s="146">
        <f>SUM(C5:C8)</f>
        <v>2664</v>
      </c>
      <c r="D4" s="272">
        <v>110.907577019151</v>
      </c>
    </row>
    <row r="5" s="263" customFormat="1" ht="24.6" customHeight="1" spans="1:4">
      <c r="A5" s="273" t="s">
        <v>169</v>
      </c>
      <c r="B5" s="143">
        <v>1687</v>
      </c>
      <c r="C5" s="143">
        <v>1665</v>
      </c>
      <c r="D5" s="274">
        <v>98.6959098992294</v>
      </c>
    </row>
    <row r="6" s="263" customFormat="1" ht="24.6" customHeight="1" spans="1:4">
      <c r="A6" s="273" t="s">
        <v>170</v>
      </c>
      <c r="B6" s="143">
        <v>473</v>
      </c>
      <c r="C6" s="143">
        <v>614</v>
      </c>
      <c r="D6" s="274">
        <v>129.809725158562</v>
      </c>
    </row>
    <row r="7" s="263" customFormat="1" ht="24.6" customHeight="1" spans="1:4">
      <c r="A7" s="273" t="s">
        <v>171</v>
      </c>
      <c r="B7" s="143">
        <v>186</v>
      </c>
      <c r="C7" s="143">
        <v>197</v>
      </c>
      <c r="D7" s="274">
        <v>105.913978494624</v>
      </c>
    </row>
    <row r="8" s="263" customFormat="1" ht="24.6" customHeight="1" spans="1:4">
      <c r="A8" s="273" t="s">
        <v>172</v>
      </c>
      <c r="B8" s="143">
        <v>56</v>
      </c>
      <c r="C8" s="143">
        <v>188</v>
      </c>
      <c r="D8" s="274">
        <v>335.714285714286</v>
      </c>
    </row>
    <row r="9" s="264" customFormat="1" ht="24.6" customHeight="1" spans="1:4">
      <c r="A9" s="271" t="s">
        <v>173</v>
      </c>
      <c r="B9" s="146">
        <f>SUM(B10:B19)</f>
        <v>303</v>
      </c>
      <c r="C9" s="146">
        <f>SUM(C10:C19)</f>
        <v>540</v>
      </c>
      <c r="D9" s="272">
        <v>178.217821782178</v>
      </c>
    </row>
    <row r="10" s="263" customFormat="1" ht="24.6" customHeight="1" spans="1:4">
      <c r="A10" s="273" t="s">
        <v>174</v>
      </c>
      <c r="B10" s="143">
        <v>274</v>
      </c>
      <c r="C10" s="143">
        <v>371</v>
      </c>
      <c r="D10" s="274">
        <v>135.401459854015</v>
      </c>
    </row>
    <row r="11" s="263" customFormat="1" ht="24.6" customHeight="1" spans="1:4">
      <c r="A11" s="273" t="s">
        <v>175</v>
      </c>
      <c r="B11" s="143">
        <v>4</v>
      </c>
      <c r="C11" s="143">
        <v>5</v>
      </c>
      <c r="D11" s="274">
        <v>125</v>
      </c>
    </row>
    <row r="12" s="263" customFormat="1" ht="24.6" customHeight="1" spans="1:4">
      <c r="A12" s="273" t="s">
        <v>176</v>
      </c>
      <c r="B12" s="143"/>
      <c r="C12" s="143"/>
      <c r="D12" s="274"/>
    </row>
    <row r="13" s="263" customFormat="1" ht="24.6" customHeight="1" spans="1:4">
      <c r="A13" s="273" t="s">
        <v>177</v>
      </c>
      <c r="B13" s="143"/>
      <c r="C13" s="143"/>
      <c r="D13" s="274"/>
    </row>
    <row r="14" s="263" customFormat="1" ht="24.6" customHeight="1" spans="1:4">
      <c r="A14" s="273" t="s">
        <v>178</v>
      </c>
      <c r="B14" s="143"/>
      <c r="C14" s="143">
        <v>81</v>
      </c>
      <c r="D14" s="274"/>
    </row>
    <row r="15" s="263" customFormat="1" ht="24.6" customHeight="1" spans="1:4">
      <c r="A15" s="273" t="s">
        <v>179</v>
      </c>
      <c r="B15" s="143">
        <v>4</v>
      </c>
      <c r="C15" s="143">
        <v>4</v>
      </c>
      <c r="D15" s="274">
        <v>100</v>
      </c>
    </row>
    <row r="16" s="263" customFormat="1" ht="24.6" customHeight="1" spans="1:4">
      <c r="A16" s="273" t="s">
        <v>180</v>
      </c>
      <c r="B16" s="143"/>
      <c r="C16" s="143"/>
      <c r="D16" s="274"/>
    </row>
    <row r="17" s="263" customFormat="1" ht="24.6" customHeight="1" spans="1:4">
      <c r="A17" s="273" t="s">
        <v>181</v>
      </c>
      <c r="B17" s="143">
        <v>18</v>
      </c>
      <c r="C17" s="143">
        <v>18</v>
      </c>
      <c r="D17" s="274">
        <v>100</v>
      </c>
    </row>
    <row r="18" s="263" customFormat="1" ht="24.6" customHeight="1" spans="1:4">
      <c r="A18" s="273" t="s">
        <v>182</v>
      </c>
      <c r="B18" s="143"/>
      <c r="C18" s="143"/>
      <c r="D18" s="274"/>
    </row>
    <row r="19" s="263" customFormat="1" ht="24.6" customHeight="1" spans="1:4">
      <c r="A19" s="273" t="s">
        <v>183</v>
      </c>
      <c r="B19" s="143">
        <v>3</v>
      </c>
      <c r="C19" s="143">
        <v>61</v>
      </c>
      <c r="D19" s="274">
        <v>2033.33333333333</v>
      </c>
    </row>
    <row r="20" s="264" customFormat="1" ht="24.6" customHeight="1" spans="1:4">
      <c r="A20" s="271" t="s">
        <v>184</v>
      </c>
      <c r="B20" s="146">
        <f>SUM(B21:B27)</f>
        <v>0</v>
      </c>
      <c r="C20" s="146">
        <f>SUM(C21:C27)</f>
        <v>0</v>
      </c>
      <c r="D20" s="272"/>
    </row>
    <row r="21" s="263" customFormat="1" ht="24.6" customHeight="1" spans="1:4">
      <c r="A21" s="273" t="s">
        <v>185</v>
      </c>
      <c r="B21" s="143"/>
      <c r="C21" s="143"/>
      <c r="D21" s="274"/>
    </row>
    <row r="22" s="263" customFormat="1" ht="24.6" customHeight="1" spans="1:4">
      <c r="A22" s="273" t="s">
        <v>186</v>
      </c>
      <c r="B22" s="143"/>
      <c r="C22" s="143"/>
      <c r="D22" s="274"/>
    </row>
    <row r="23" s="263" customFormat="1" ht="24.6" customHeight="1" spans="1:4">
      <c r="A23" s="273" t="s">
        <v>187</v>
      </c>
      <c r="B23" s="143"/>
      <c r="C23" s="143"/>
      <c r="D23" s="274"/>
    </row>
    <row r="24" s="263" customFormat="1" ht="24.6" customHeight="1" spans="1:4">
      <c r="A24" s="273" t="s">
        <v>188</v>
      </c>
      <c r="B24" s="143"/>
      <c r="C24" s="143"/>
      <c r="D24" s="274"/>
    </row>
    <row r="25" s="263" customFormat="1" ht="24.6" customHeight="1" spans="1:4">
      <c r="A25" s="273" t="s">
        <v>189</v>
      </c>
      <c r="B25" s="143"/>
      <c r="C25" s="143"/>
      <c r="D25" s="274"/>
    </row>
    <row r="26" s="263" customFormat="1" ht="24.6" customHeight="1" spans="1:4">
      <c r="A26" s="273" t="s">
        <v>190</v>
      </c>
      <c r="B26" s="143"/>
      <c r="C26" s="143"/>
      <c r="D26" s="274"/>
    </row>
    <row r="27" s="263" customFormat="1" ht="24.6" customHeight="1" spans="1:4">
      <c r="A27" s="273" t="s">
        <v>191</v>
      </c>
      <c r="B27" s="143"/>
      <c r="C27" s="143"/>
      <c r="D27" s="274"/>
    </row>
    <row r="28" s="263" customFormat="1" ht="24.6" customHeight="1" spans="1:4">
      <c r="A28" s="271" t="s">
        <v>192</v>
      </c>
      <c r="B28" s="146"/>
      <c r="C28" s="146"/>
      <c r="D28" s="274"/>
    </row>
    <row r="29" s="263" customFormat="1" ht="24.6" customHeight="1" spans="1:4">
      <c r="A29" s="271" t="s">
        <v>193</v>
      </c>
      <c r="B29" s="146">
        <f>SUM(B30:B32)</f>
        <v>4464</v>
      </c>
      <c r="C29" s="146">
        <f>SUM(C30:C32)</f>
        <v>5225</v>
      </c>
      <c r="D29" s="274">
        <v>117.047491039427</v>
      </c>
    </row>
    <row r="30" s="263" customFormat="1" ht="24.6" customHeight="1" spans="1:4">
      <c r="A30" s="273" t="s">
        <v>194</v>
      </c>
      <c r="B30" s="143">
        <v>4302</v>
      </c>
      <c r="C30" s="143">
        <v>4771</v>
      </c>
      <c r="D30" s="274">
        <v>110.901906090191</v>
      </c>
    </row>
    <row r="31" s="263" customFormat="1" ht="24.6" customHeight="1" spans="1:4">
      <c r="A31" s="273" t="s">
        <v>195</v>
      </c>
      <c r="B31" s="143">
        <v>162</v>
      </c>
      <c r="C31" s="143">
        <v>454</v>
      </c>
      <c r="D31" s="274">
        <v>280.246913580247</v>
      </c>
    </row>
    <row r="32" s="263" customFormat="1" ht="24.6" customHeight="1" spans="1:4">
      <c r="A32" s="273" t="s">
        <v>196</v>
      </c>
      <c r="B32" s="143"/>
      <c r="C32" s="143"/>
      <c r="D32" s="274"/>
    </row>
    <row r="33" s="263" customFormat="1" ht="24.6" customHeight="1" spans="1:4">
      <c r="A33" s="271" t="s">
        <v>197</v>
      </c>
      <c r="B33" s="146">
        <f>SUM(B34:B35)</f>
        <v>0</v>
      </c>
      <c r="C33" s="146">
        <f>SUM(C34:C35)</f>
        <v>0</v>
      </c>
      <c r="D33" s="274"/>
    </row>
    <row r="34" s="263" customFormat="1" ht="24.6" customHeight="1" spans="1:4">
      <c r="A34" s="273" t="s">
        <v>198</v>
      </c>
      <c r="B34" s="143"/>
      <c r="C34" s="143"/>
      <c r="D34" s="274"/>
    </row>
    <row r="35" s="264" customFormat="1" ht="24.6" customHeight="1" spans="1:4">
      <c r="A35" s="273" t="s">
        <v>199</v>
      </c>
      <c r="B35" s="143"/>
      <c r="C35" s="143"/>
      <c r="D35" s="272"/>
    </row>
    <row r="36" s="263" customFormat="1" ht="24.6" customHeight="1" spans="1:4">
      <c r="A36" s="271" t="s">
        <v>200</v>
      </c>
      <c r="B36" s="146"/>
      <c r="C36" s="146"/>
      <c r="D36" s="274"/>
    </row>
    <row r="37" s="263" customFormat="1" ht="24.6" customHeight="1" spans="1:4">
      <c r="A37" s="271" t="s">
        <v>204</v>
      </c>
      <c r="B37" s="146"/>
      <c r="C37" s="146"/>
      <c r="D37" s="274"/>
    </row>
    <row r="38" s="263" customFormat="1" ht="24.6" customHeight="1" spans="1:4">
      <c r="A38" s="271" t="s">
        <v>209</v>
      </c>
      <c r="B38" s="146">
        <f>SUM(B39:B43)</f>
        <v>279</v>
      </c>
      <c r="C38" s="146">
        <f>SUM(C39:C43)</f>
        <v>667</v>
      </c>
      <c r="D38" s="274">
        <v>239.068100358423</v>
      </c>
    </row>
    <row r="39" s="264" customFormat="1" ht="24.6" customHeight="1" spans="1:4">
      <c r="A39" s="273" t="s">
        <v>210</v>
      </c>
      <c r="B39" s="143">
        <v>279</v>
      </c>
      <c r="C39" s="143">
        <v>438</v>
      </c>
      <c r="D39" s="272">
        <v>156.989247311828</v>
      </c>
    </row>
    <row r="40" s="263" customFormat="1" ht="24.6" customHeight="1" spans="1:4">
      <c r="A40" s="273" t="s">
        <v>211</v>
      </c>
      <c r="B40" s="143"/>
      <c r="C40" s="143"/>
      <c r="D40" s="274"/>
    </row>
    <row r="41" s="263" customFormat="1" ht="24.6" customHeight="1" spans="1:4">
      <c r="A41" s="273" t="s">
        <v>212</v>
      </c>
      <c r="B41" s="143"/>
      <c r="C41" s="143"/>
      <c r="D41" s="274"/>
    </row>
    <row r="42" s="263" customFormat="1" ht="24.6" customHeight="1" spans="1:4">
      <c r="A42" s="273" t="s">
        <v>213</v>
      </c>
      <c r="B42" s="143"/>
      <c r="C42" s="143"/>
      <c r="D42" s="274"/>
    </row>
    <row r="43" s="264" customFormat="1" ht="24.6" customHeight="1" spans="1:4">
      <c r="A43" s="273" t="s">
        <v>214</v>
      </c>
      <c r="B43" s="143"/>
      <c r="C43" s="143">
        <v>229</v>
      </c>
      <c r="D43" s="272"/>
    </row>
    <row r="44" s="264" customFormat="1" ht="24.6" customHeight="1" spans="1:4">
      <c r="A44" s="271" t="s">
        <v>215</v>
      </c>
      <c r="B44" s="146"/>
      <c r="C44" s="146"/>
      <c r="D44" s="272"/>
    </row>
    <row r="45" s="263" customFormat="1" ht="24.6" customHeight="1" spans="1:4">
      <c r="A45" s="271" t="s">
        <v>219</v>
      </c>
      <c r="B45" s="146"/>
      <c r="C45" s="146"/>
      <c r="D45" s="274"/>
    </row>
    <row r="46" s="263" customFormat="1" ht="24.6" customHeight="1" spans="1:4">
      <c r="A46" s="271" t="s">
        <v>224</v>
      </c>
      <c r="B46" s="146"/>
      <c r="C46" s="146"/>
      <c r="D46" s="274"/>
    </row>
    <row r="47" s="263" customFormat="1" ht="24.6" customHeight="1" spans="1:4">
      <c r="A47" s="275" t="s">
        <v>122</v>
      </c>
      <c r="B47" s="146">
        <f>B46+B45+B38+B37+B36+B33+B29+B28+B20+B9+B4+B44</f>
        <v>7448</v>
      </c>
      <c r="C47" s="146">
        <f>C46+C45+C38+C37+C36+C33+C29+C28+C20+C9+C4+C44</f>
        <v>9096</v>
      </c>
      <c r="D47" s="274">
        <v>122.126745435016</v>
      </c>
    </row>
    <row r="48" s="263" customFormat="1" ht="24.6" customHeight="1" spans="1:4">
      <c r="A48" s="276" t="s">
        <v>213</v>
      </c>
      <c r="B48" s="277"/>
      <c r="C48" s="277"/>
      <c r="D48" s="274"/>
    </row>
    <row r="49" s="263" customFormat="1" ht="24.6" customHeight="1" spans="1:4">
      <c r="A49" s="276" t="s">
        <v>1392</v>
      </c>
      <c r="B49" s="277">
        <v>24</v>
      </c>
      <c r="C49" s="277"/>
      <c r="D49" s="274"/>
    </row>
    <row r="50" s="264" customFormat="1" ht="24.6" customHeight="1" spans="1:4">
      <c r="A50" s="278" t="s">
        <v>215</v>
      </c>
      <c r="B50" s="279"/>
      <c r="C50" s="120"/>
      <c r="D50" s="272"/>
    </row>
    <row r="51" s="264" customFormat="1" ht="24.6" customHeight="1" spans="1:4">
      <c r="A51" s="278" t="s">
        <v>219</v>
      </c>
      <c r="B51" s="279"/>
      <c r="C51" s="120"/>
      <c r="D51" s="272"/>
    </row>
    <row r="52" s="264" customFormat="1" ht="24.6" customHeight="1" spans="1:4">
      <c r="A52" s="278" t="s">
        <v>224</v>
      </c>
      <c r="B52" s="279"/>
      <c r="C52" s="120"/>
      <c r="D52" s="272"/>
    </row>
    <row r="53" s="264" customFormat="1" ht="24.6" customHeight="1" spans="1:4">
      <c r="A53" s="280" t="s">
        <v>122</v>
      </c>
      <c r="B53" s="120">
        <f>B4+B9+B20+B28+B35+B39+B42+B43+B44+B50+B52</f>
        <v>2984</v>
      </c>
      <c r="C53" s="120">
        <f>C4+C9+C20+C28+C35+C39+C42+C43+C44+C50+C52</f>
        <v>3871</v>
      </c>
      <c r="D53" s="272">
        <f>C53/B53*100</f>
        <v>129.725201072386</v>
      </c>
    </row>
    <row r="54" s="263" customFormat="1" ht="24.6" customHeight="1" spans="1:4">
      <c r="A54" s="262"/>
      <c r="B54" s="262"/>
      <c r="C54" s="262"/>
      <c r="D54" s="262"/>
    </row>
    <row r="55" s="263" customFormat="1" ht="24.6" customHeight="1" spans="1:4">
      <c r="A55" s="262"/>
      <c r="B55" s="262"/>
      <c r="C55" s="262"/>
      <c r="D55" s="262"/>
    </row>
    <row r="56" s="263" customFormat="1" ht="24.6" customHeight="1" spans="1:4">
      <c r="A56" s="262"/>
      <c r="B56" s="262"/>
      <c r="C56" s="262"/>
      <c r="D56" s="262"/>
    </row>
    <row r="57" s="263" customFormat="1" ht="24.6" customHeight="1" spans="1:4">
      <c r="A57" s="262"/>
      <c r="B57" s="262"/>
      <c r="C57" s="262"/>
      <c r="D57" s="262"/>
    </row>
    <row r="58" s="263" customFormat="1" ht="24.6" customHeight="1" spans="1:4">
      <c r="A58" s="262"/>
      <c r="B58" s="262"/>
      <c r="C58" s="262"/>
      <c r="D58" s="262"/>
    </row>
    <row r="59" s="263" customFormat="1" ht="24.6" customHeight="1" spans="1:4">
      <c r="A59" s="262"/>
      <c r="B59" s="262"/>
      <c r="C59" s="262"/>
      <c r="D59" s="262"/>
    </row>
    <row r="60" s="263" customFormat="1" ht="24.6" customHeight="1" spans="1:4">
      <c r="A60" s="262"/>
      <c r="B60" s="262"/>
      <c r="C60" s="262"/>
      <c r="D60" s="262"/>
    </row>
    <row r="61" s="263" customFormat="1" ht="24.6" customHeight="1" spans="1:4">
      <c r="A61" s="262"/>
      <c r="B61" s="262"/>
      <c r="C61" s="262"/>
      <c r="D61" s="262"/>
    </row>
    <row r="62" s="263" customFormat="1" ht="24.6" customHeight="1" spans="1:4">
      <c r="A62" s="262"/>
      <c r="B62" s="262"/>
      <c r="C62" s="262"/>
      <c r="D62" s="262"/>
    </row>
    <row r="63" s="263" customFormat="1" ht="24.6" customHeight="1" spans="1:4">
      <c r="A63" s="262"/>
      <c r="B63" s="262"/>
      <c r="C63" s="262"/>
      <c r="D63" s="262"/>
    </row>
    <row r="64" s="263" customFormat="1" ht="24.6" customHeight="1" spans="1:4">
      <c r="A64" s="262"/>
      <c r="B64" s="262"/>
      <c r="C64" s="262"/>
      <c r="D64" s="262"/>
    </row>
    <row r="65" s="263" customFormat="1" ht="24.6" customHeight="1" spans="1:4">
      <c r="A65" s="262"/>
      <c r="B65" s="262"/>
      <c r="C65" s="262"/>
      <c r="D65" s="262"/>
    </row>
    <row r="66" s="263" customFormat="1" ht="24.6" customHeight="1" spans="1:4">
      <c r="A66" s="262"/>
      <c r="B66" s="262"/>
      <c r="C66" s="262"/>
      <c r="D66" s="262"/>
    </row>
    <row r="67" s="263" customFormat="1" ht="24.6" customHeight="1" spans="1:4">
      <c r="A67" s="262"/>
      <c r="B67" s="262"/>
      <c r="C67" s="262"/>
      <c r="D67" s="262"/>
    </row>
    <row r="68" s="263" customFormat="1" ht="24.6" customHeight="1" spans="1:4">
      <c r="A68" s="262"/>
      <c r="B68" s="262"/>
      <c r="C68" s="262"/>
      <c r="D68" s="262"/>
    </row>
    <row r="69" s="263" customFormat="1" ht="24.6" customHeight="1" spans="1:4">
      <c r="A69" s="262"/>
      <c r="B69" s="262"/>
      <c r="C69" s="262"/>
      <c r="D69" s="262"/>
    </row>
  </sheetData>
  <mergeCells count="2">
    <mergeCell ref="A1:D1"/>
    <mergeCell ref="C2:D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117"/>
  <sheetViews>
    <sheetView workbookViewId="0">
      <selection activeCell="C13" sqref="C13:C14"/>
    </sheetView>
  </sheetViews>
  <sheetFormatPr defaultColWidth="12.1" defaultRowHeight="24.9" customHeight="1" outlineLevelCol="3"/>
  <cols>
    <col min="1" max="1" width="31.6" style="282" customWidth="1"/>
    <col min="2" max="4" width="18.125" style="188" customWidth="1"/>
    <col min="5" max="206" width="12.1" style="150"/>
    <col min="207" max="207" width="9.5" style="150" customWidth="1"/>
    <col min="208" max="208" width="34.7" style="150" customWidth="1"/>
    <col min="209" max="212" width="19.6" style="150" customWidth="1"/>
    <col min="213" max="16384" width="12.1" style="150"/>
  </cols>
  <sheetData>
    <row r="1" s="150" customFormat="1" ht="30" customHeight="1" spans="1:4">
      <c r="A1" s="283" t="s">
        <v>1393</v>
      </c>
      <c r="B1" s="283"/>
      <c r="C1" s="283"/>
      <c r="D1" s="283"/>
    </row>
    <row r="2" s="150" customFormat="1" ht="20.1" customHeight="1" spans="1:4">
      <c r="A2" s="267"/>
      <c r="B2" s="188"/>
      <c r="C2" s="269" t="s">
        <v>62</v>
      </c>
      <c r="D2" s="269"/>
    </row>
    <row r="3" s="150" customFormat="1" customHeight="1" spans="1:4">
      <c r="A3" s="284" t="s">
        <v>63</v>
      </c>
      <c r="B3" s="194" t="s">
        <v>1372</v>
      </c>
      <c r="C3" s="155" t="s">
        <v>1373</v>
      </c>
      <c r="D3" s="194" t="s">
        <v>1374</v>
      </c>
    </row>
    <row r="4" s="281" customFormat="1" customHeight="1" spans="1:4">
      <c r="A4" s="271" t="s">
        <v>168</v>
      </c>
      <c r="B4" s="146">
        <f>SUM(B5:B8)</f>
        <v>2526</v>
      </c>
      <c r="C4" s="146">
        <f>SUM(C5:C8)</f>
        <v>2664</v>
      </c>
      <c r="D4" s="272">
        <v>105.463182897862</v>
      </c>
    </row>
    <row r="5" s="150" customFormat="1" customHeight="1" spans="1:4">
      <c r="A5" s="273" t="s">
        <v>169</v>
      </c>
      <c r="B5" s="143">
        <v>1687</v>
      </c>
      <c r="C5" s="143">
        <v>1665</v>
      </c>
      <c r="D5" s="274">
        <v>98.6959098992294</v>
      </c>
    </row>
    <row r="6" s="150" customFormat="1" customHeight="1" spans="1:4">
      <c r="A6" s="273" t="s">
        <v>170</v>
      </c>
      <c r="B6" s="143">
        <v>597</v>
      </c>
      <c r="C6" s="143">
        <v>614</v>
      </c>
      <c r="D6" s="274">
        <v>102.84757118928</v>
      </c>
    </row>
    <row r="7" s="150" customFormat="1" customHeight="1" spans="1:4">
      <c r="A7" s="273" t="s">
        <v>171</v>
      </c>
      <c r="B7" s="143">
        <v>186</v>
      </c>
      <c r="C7" s="143">
        <v>197</v>
      </c>
      <c r="D7" s="274">
        <v>105.913978494624</v>
      </c>
    </row>
    <row r="8" s="150" customFormat="1" customHeight="1" spans="1:4">
      <c r="A8" s="273" t="s">
        <v>172</v>
      </c>
      <c r="B8" s="143">
        <v>56</v>
      </c>
      <c r="C8" s="143">
        <v>188</v>
      </c>
      <c r="D8" s="274">
        <v>335.714285714286</v>
      </c>
    </row>
    <row r="9" s="281" customFormat="1" customHeight="1" spans="1:4">
      <c r="A9" s="271" t="s">
        <v>173</v>
      </c>
      <c r="B9" s="146">
        <f>SUM(B10:B19)</f>
        <v>32966</v>
      </c>
      <c r="C9" s="146">
        <f>SUM(C10:C19)</f>
        <v>43823</v>
      </c>
      <c r="D9" s="272">
        <v>132.933931929867</v>
      </c>
    </row>
    <row r="10" s="150" customFormat="1" customHeight="1" spans="1:4">
      <c r="A10" s="273" t="s">
        <v>174</v>
      </c>
      <c r="B10" s="143">
        <v>636</v>
      </c>
      <c r="C10" s="143">
        <v>1909</v>
      </c>
      <c r="D10" s="274">
        <v>300.157232704403</v>
      </c>
    </row>
    <row r="11" s="150" customFormat="1" customHeight="1" spans="1:4">
      <c r="A11" s="273" t="s">
        <v>175</v>
      </c>
      <c r="B11" s="143">
        <v>4</v>
      </c>
      <c r="C11" s="143">
        <v>5</v>
      </c>
      <c r="D11" s="274">
        <v>125</v>
      </c>
    </row>
    <row r="12" s="150" customFormat="1" customHeight="1" spans="1:4">
      <c r="A12" s="273" t="s">
        <v>176</v>
      </c>
      <c r="B12" s="143"/>
      <c r="C12" s="143">
        <v>0</v>
      </c>
      <c r="D12" s="274"/>
    </row>
    <row r="13" s="150" customFormat="1" customHeight="1" spans="1:4">
      <c r="A13" s="273" t="s">
        <v>177</v>
      </c>
      <c r="B13" s="143">
        <v>4</v>
      </c>
      <c r="C13" s="143">
        <v>0</v>
      </c>
      <c r="D13" s="274">
        <v>0</v>
      </c>
    </row>
    <row r="14" s="150" customFormat="1" customHeight="1" spans="1:4">
      <c r="A14" s="273" t="s">
        <v>178</v>
      </c>
      <c r="B14" s="143">
        <v>28240</v>
      </c>
      <c r="C14" s="143">
        <v>40495</v>
      </c>
      <c r="D14" s="274">
        <v>143.395892351275</v>
      </c>
    </row>
    <row r="15" s="150" customFormat="1" customHeight="1" spans="1:4">
      <c r="A15" s="273" t="s">
        <v>179</v>
      </c>
      <c r="B15" s="143">
        <v>4</v>
      </c>
      <c r="C15" s="143">
        <v>4</v>
      </c>
      <c r="D15" s="274">
        <v>100</v>
      </c>
    </row>
    <row r="16" s="150" customFormat="1" customHeight="1" spans="1:4">
      <c r="A16" s="273" t="s">
        <v>180</v>
      </c>
      <c r="B16" s="143"/>
      <c r="C16" s="143">
        <v>0</v>
      </c>
      <c r="D16" s="274"/>
    </row>
    <row r="17" s="150" customFormat="1" customHeight="1" spans="1:4">
      <c r="A17" s="273" t="s">
        <v>181</v>
      </c>
      <c r="B17" s="143">
        <v>18</v>
      </c>
      <c r="C17" s="143">
        <v>18</v>
      </c>
      <c r="D17" s="274">
        <v>100</v>
      </c>
    </row>
    <row r="18" s="150" customFormat="1" customHeight="1" spans="1:4">
      <c r="A18" s="273" t="s">
        <v>182</v>
      </c>
      <c r="B18" s="143">
        <v>53</v>
      </c>
      <c r="C18" s="143">
        <v>298</v>
      </c>
      <c r="D18" s="274">
        <v>562.264150943396</v>
      </c>
    </row>
    <row r="19" s="150" customFormat="1" customHeight="1" spans="1:4">
      <c r="A19" s="273" t="s">
        <v>183</v>
      </c>
      <c r="B19" s="143">
        <v>4007</v>
      </c>
      <c r="C19" s="143">
        <v>1094</v>
      </c>
      <c r="D19" s="274">
        <v>27.3022211130522</v>
      </c>
    </row>
    <row r="20" s="281" customFormat="1" customHeight="1" spans="1:4">
      <c r="A20" s="271" t="s">
        <v>184</v>
      </c>
      <c r="B20" s="146">
        <f>SUM(B21:B27)</f>
        <v>3149</v>
      </c>
      <c r="C20" s="146">
        <f>SUM(C21:C27)</f>
        <v>1762</v>
      </c>
      <c r="D20" s="272">
        <v>55.9542711972055</v>
      </c>
    </row>
    <row r="21" s="150" customFormat="1" customHeight="1" spans="1:4">
      <c r="A21" s="273" t="s">
        <v>185</v>
      </c>
      <c r="B21" s="143"/>
      <c r="C21" s="143">
        <v>0</v>
      </c>
      <c r="D21" s="274"/>
    </row>
    <row r="22" s="150" customFormat="1" customHeight="1" spans="1:4">
      <c r="A22" s="273" t="s">
        <v>186</v>
      </c>
      <c r="B22" s="143">
        <v>660</v>
      </c>
      <c r="C22" s="143">
        <v>521</v>
      </c>
      <c r="D22" s="274">
        <v>78.9393939393939</v>
      </c>
    </row>
    <row r="23" s="150" customFormat="1" customHeight="1" spans="1:4">
      <c r="A23" s="273" t="s">
        <v>187</v>
      </c>
      <c r="B23" s="143"/>
      <c r="C23" s="143">
        <v>0</v>
      </c>
      <c r="D23" s="274"/>
    </row>
    <row r="24" s="150" customFormat="1" customHeight="1" spans="1:4">
      <c r="A24" s="273" t="s">
        <v>188</v>
      </c>
      <c r="B24" s="143">
        <v>2460</v>
      </c>
      <c r="C24" s="143">
        <v>1100</v>
      </c>
      <c r="D24" s="274">
        <v>44.7154471544715</v>
      </c>
    </row>
    <row r="25" s="150" customFormat="1" customHeight="1" spans="1:4">
      <c r="A25" s="273" t="s">
        <v>189</v>
      </c>
      <c r="B25" s="143">
        <v>14</v>
      </c>
      <c r="C25" s="143">
        <v>141</v>
      </c>
      <c r="D25" s="274"/>
    </row>
    <row r="26" s="150" customFormat="1" customHeight="1" spans="1:4">
      <c r="A26" s="273" t="s">
        <v>190</v>
      </c>
      <c r="B26" s="143"/>
      <c r="C26" s="143">
        <v>0</v>
      </c>
      <c r="D26" s="274"/>
    </row>
    <row r="27" s="150" customFormat="1" customHeight="1" spans="1:4">
      <c r="A27" s="273" t="s">
        <v>191</v>
      </c>
      <c r="B27" s="143">
        <v>15</v>
      </c>
      <c r="C27" s="143">
        <v>0</v>
      </c>
      <c r="D27" s="274"/>
    </row>
    <row r="28" s="281" customFormat="1" customHeight="1" spans="1:4">
      <c r="A28" s="271" t="s">
        <v>192</v>
      </c>
      <c r="B28" s="146">
        <v>0</v>
      </c>
      <c r="C28" s="146">
        <v>0</v>
      </c>
      <c r="D28" s="272"/>
    </row>
    <row r="29" s="150" customFormat="1" customHeight="1" spans="1:4">
      <c r="A29" s="273" t="s">
        <v>185</v>
      </c>
      <c r="B29" s="143"/>
      <c r="C29" s="143">
        <v>0</v>
      </c>
      <c r="D29" s="274"/>
    </row>
    <row r="30" s="150" customFormat="1" customHeight="1" spans="1:4">
      <c r="A30" s="273" t="s">
        <v>186</v>
      </c>
      <c r="B30" s="143"/>
      <c r="C30" s="143">
        <v>0</v>
      </c>
      <c r="D30" s="274"/>
    </row>
    <row r="31" s="150" customFormat="1" customHeight="1" spans="1:4">
      <c r="A31" s="273" t="s">
        <v>187</v>
      </c>
      <c r="B31" s="143"/>
      <c r="C31" s="143">
        <v>0</v>
      </c>
      <c r="D31" s="274"/>
    </row>
    <row r="32" s="150" customFormat="1" customHeight="1" spans="1:4">
      <c r="A32" s="273" t="s">
        <v>189</v>
      </c>
      <c r="B32" s="143"/>
      <c r="C32" s="143">
        <v>0</v>
      </c>
      <c r="D32" s="274"/>
    </row>
    <row r="33" s="150" customFormat="1" customHeight="1" spans="1:4">
      <c r="A33" s="273" t="s">
        <v>190</v>
      </c>
      <c r="B33" s="143"/>
      <c r="C33" s="143">
        <v>0</v>
      </c>
      <c r="D33" s="274"/>
    </row>
    <row r="34" s="150" customFormat="1" customHeight="1" spans="1:4">
      <c r="A34" s="273" t="s">
        <v>191</v>
      </c>
      <c r="B34" s="143"/>
      <c r="C34" s="143">
        <v>0</v>
      </c>
      <c r="D34" s="274"/>
    </row>
    <row r="35" s="281" customFormat="1" customHeight="1" spans="1:4">
      <c r="A35" s="271" t="s">
        <v>193</v>
      </c>
      <c r="B35" s="146">
        <f>SUM(B36:B38)</f>
        <v>7420</v>
      </c>
      <c r="C35" s="146">
        <f>SUM(C36:C38)</f>
        <v>6662</v>
      </c>
      <c r="D35" s="272">
        <v>89.7843665768194</v>
      </c>
    </row>
    <row r="36" s="150" customFormat="1" customHeight="1" spans="1:4">
      <c r="A36" s="273" t="s">
        <v>194</v>
      </c>
      <c r="B36" s="143">
        <v>4315</v>
      </c>
      <c r="C36" s="143">
        <v>4771</v>
      </c>
      <c r="D36" s="274">
        <v>110.567786790267</v>
      </c>
    </row>
    <row r="37" s="150" customFormat="1" customHeight="1" spans="1:4">
      <c r="A37" s="273" t="s">
        <v>195</v>
      </c>
      <c r="B37" s="143">
        <v>3105</v>
      </c>
      <c r="C37" s="143">
        <v>1891</v>
      </c>
      <c r="D37" s="274">
        <v>60.9017713365539</v>
      </c>
    </row>
    <row r="38" s="150" customFormat="1" customHeight="1" spans="1:4">
      <c r="A38" s="273" t="s">
        <v>196</v>
      </c>
      <c r="B38" s="143"/>
      <c r="C38" s="143">
        <v>0</v>
      </c>
      <c r="D38" s="274"/>
    </row>
    <row r="39" s="281" customFormat="1" customHeight="1" spans="1:4">
      <c r="A39" s="271" t="s">
        <v>197</v>
      </c>
      <c r="B39" s="146">
        <f>SUM(B40:B41)</f>
        <v>102</v>
      </c>
      <c r="C39" s="146">
        <f>SUM(C40:C41)</f>
        <v>40</v>
      </c>
      <c r="D39" s="272">
        <v>39.2156862745098</v>
      </c>
    </row>
    <row r="40" s="150" customFormat="1" customHeight="1" spans="1:4">
      <c r="A40" s="273" t="s">
        <v>198</v>
      </c>
      <c r="B40" s="143">
        <v>102</v>
      </c>
      <c r="C40" s="143">
        <v>40</v>
      </c>
      <c r="D40" s="274">
        <v>39.2156862745098</v>
      </c>
    </row>
    <row r="41" s="150" customFormat="1" customHeight="1" spans="1:4">
      <c r="A41" s="273" t="s">
        <v>199</v>
      </c>
      <c r="B41" s="143"/>
      <c r="C41" s="143">
        <v>0</v>
      </c>
      <c r="D41" s="274"/>
    </row>
    <row r="42" s="281" customFormat="1" customHeight="1" spans="1:4">
      <c r="A42" s="271" t="s">
        <v>200</v>
      </c>
      <c r="B42" s="146">
        <f>SUM(B43:B45)</f>
        <v>21499</v>
      </c>
      <c r="C42" s="146">
        <f>SUM(C43:C45)</f>
        <v>1214</v>
      </c>
      <c r="D42" s="272">
        <v>5.64677426857063</v>
      </c>
    </row>
    <row r="43" s="150" customFormat="1" customHeight="1" spans="1:4">
      <c r="A43" s="273" t="s">
        <v>201</v>
      </c>
      <c r="B43" s="143"/>
      <c r="C43" s="143">
        <v>0</v>
      </c>
      <c r="D43" s="274"/>
    </row>
    <row r="44" s="150" customFormat="1" customHeight="1" spans="1:4">
      <c r="A44" s="273" t="s">
        <v>202</v>
      </c>
      <c r="B44" s="143"/>
      <c r="C44" s="143">
        <v>0</v>
      </c>
      <c r="D44" s="274"/>
    </row>
    <row r="45" s="150" customFormat="1" customHeight="1" spans="1:4">
      <c r="A45" s="273" t="s">
        <v>203</v>
      </c>
      <c r="B45" s="143">
        <v>21499</v>
      </c>
      <c r="C45" s="143">
        <v>1214</v>
      </c>
      <c r="D45" s="274">
        <v>5.64677426857063</v>
      </c>
    </row>
    <row r="46" s="281" customFormat="1" customHeight="1" spans="1:4">
      <c r="A46" s="271" t="s">
        <v>204</v>
      </c>
      <c r="B46" s="146">
        <f>SUM(B47:B50)</f>
        <v>0</v>
      </c>
      <c r="C46" s="146">
        <f>SUM(C47:C50)</f>
        <v>0</v>
      </c>
      <c r="D46" s="274"/>
    </row>
    <row r="47" s="150" customFormat="1" customHeight="1" spans="1:4">
      <c r="A47" s="273" t="s">
        <v>205</v>
      </c>
      <c r="B47" s="143"/>
      <c r="C47" s="143"/>
      <c r="D47" s="274"/>
    </row>
    <row r="48" s="150" customFormat="1" customHeight="1" spans="1:4">
      <c r="A48" s="273" t="s">
        <v>206</v>
      </c>
      <c r="B48" s="143"/>
      <c r="C48" s="143"/>
      <c r="D48" s="274"/>
    </row>
    <row r="49" s="281" customFormat="1" customHeight="1" spans="1:4">
      <c r="A49" s="273" t="s">
        <v>207</v>
      </c>
      <c r="B49" s="143"/>
      <c r="C49" s="143"/>
      <c r="D49" s="274"/>
    </row>
    <row r="50" s="150" customFormat="1" customHeight="1" spans="1:4">
      <c r="A50" s="273" t="s">
        <v>208</v>
      </c>
      <c r="B50" s="143"/>
      <c r="C50" s="143"/>
      <c r="D50" s="274"/>
    </row>
    <row r="51" s="150" customFormat="1" customHeight="1" spans="1:4">
      <c r="A51" s="271" t="s">
        <v>209</v>
      </c>
      <c r="B51" s="146">
        <f>SUM(B52:B56)</f>
        <v>1973</v>
      </c>
      <c r="C51" s="146">
        <f>SUM(C52:C56)</f>
        <v>2439</v>
      </c>
      <c r="D51" s="272">
        <v>123.618854536239</v>
      </c>
    </row>
    <row r="52" s="150" customFormat="1" customHeight="1" spans="1:4">
      <c r="A52" s="273" t="s">
        <v>210</v>
      </c>
      <c r="B52" s="143">
        <v>1614</v>
      </c>
      <c r="C52" s="143">
        <v>1906</v>
      </c>
      <c r="D52" s="274">
        <v>118.091697645601</v>
      </c>
    </row>
    <row r="53" s="150" customFormat="1" customHeight="1" spans="1:4">
      <c r="A53" s="273" t="s">
        <v>211</v>
      </c>
      <c r="B53" s="143"/>
      <c r="C53" s="143">
        <v>0</v>
      </c>
      <c r="D53" s="274"/>
    </row>
    <row r="54" s="150" customFormat="1" customHeight="1" spans="1:4">
      <c r="A54" s="273" t="s">
        <v>212</v>
      </c>
      <c r="B54" s="143"/>
      <c r="C54" s="143">
        <v>0</v>
      </c>
      <c r="D54" s="274"/>
    </row>
    <row r="55" s="281" customFormat="1" customHeight="1" spans="1:4">
      <c r="A55" s="273" t="s">
        <v>213</v>
      </c>
      <c r="B55" s="143"/>
      <c r="C55" s="143">
        <v>0</v>
      </c>
      <c r="D55" s="274"/>
    </row>
    <row r="56" s="150" customFormat="1" customHeight="1" spans="1:4">
      <c r="A56" s="273" t="s">
        <v>214</v>
      </c>
      <c r="B56" s="143">
        <v>359</v>
      </c>
      <c r="C56" s="143">
        <v>533</v>
      </c>
      <c r="D56" s="274">
        <v>148.467966573816</v>
      </c>
    </row>
    <row r="57" s="150" customFormat="1" customHeight="1" spans="1:4">
      <c r="A57" s="271" t="s">
        <v>215</v>
      </c>
      <c r="B57" s="146">
        <f>SUM(B58:B60)</f>
        <v>0</v>
      </c>
      <c r="C57" s="146">
        <f>SUM(C58:C60)</f>
        <v>0</v>
      </c>
      <c r="D57" s="274"/>
    </row>
    <row r="58" s="150" customFormat="1" customHeight="1" spans="1:4">
      <c r="A58" s="273" t="s">
        <v>216</v>
      </c>
      <c r="B58" s="143"/>
      <c r="C58" s="143"/>
      <c r="D58" s="274"/>
    </row>
    <row r="59" s="281" customFormat="1" customHeight="1" spans="1:4">
      <c r="A59" s="273" t="s">
        <v>217</v>
      </c>
      <c r="B59" s="143"/>
      <c r="C59" s="143"/>
      <c r="D59" s="274"/>
    </row>
    <row r="60" s="150" customFormat="1" customHeight="1" spans="1:4">
      <c r="A60" s="273" t="s">
        <v>218</v>
      </c>
      <c r="B60" s="143"/>
      <c r="C60" s="143"/>
      <c r="D60" s="274"/>
    </row>
    <row r="61" s="150" customFormat="1" customHeight="1" spans="1:4">
      <c r="A61" s="271" t="s">
        <v>219</v>
      </c>
      <c r="B61" s="146">
        <f>SUM(B62:B65)</f>
        <v>1474</v>
      </c>
      <c r="C61" s="146">
        <f>SUM(C62:C65)</f>
        <v>1883</v>
      </c>
      <c r="D61" s="272">
        <v>127.74762550882</v>
      </c>
    </row>
    <row r="62" s="150" customFormat="1" customHeight="1" spans="1:4">
      <c r="A62" s="273" t="s">
        <v>220</v>
      </c>
      <c r="B62" s="143">
        <v>1464</v>
      </c>
      <c r="C62" s="143">
        <v>1883</v>
      </c>
      <c r="D62" s="274">
        <v>128.620218579235</v>
      </c>
    </row>
    <row r="63" s="150" customFormat="1" customHeight="1" spans="1:4">
      <c r="A63" s="273" t="s">
        <v>221</v>
      </c>
      <c r="B63" s="143"/>
      <c r="C63" s="143">
        <v>0</v>
      </c>
      <c r="D63" s="274"/>
    </row>
    <row r="64" s="281" customFormat="1" customHeight="1" spans="1:4">
      <c r="A64" s="273" t="s">
        <v>222</v>
      </c>
      <c r="B64" s="143">
        <v>10</v>
      </c>
      <c r="C64" s="143">
        <v>0</v>
      </c>
      <c r="D64" s="274"/>
    </row>
    <row r="65" s="150" customFormat="1" customHeight="1" spans="1:4">
      <c r="A65" s="273" t="s">
        <v>223</v>
      </c>
      <c r="B65" s="143"/>
      <c r="C65" s="143">
        <v>0</v>
      </c>
      <c r="D65" s="274"/>
    </row>
    <row r="66" s="150" customFormat="1" customHeight="1" spans="1:4">
      <c r="A66" s="271" t="s">
        <v>224</v>
      </c>
      <c r="B66" s="146">
        <f>SUM(B67:B71)</f>
        <v>0</v>
      </c>
      <c r="C66" s="146">
        <f>SUM(C67:C71)</f>
        <v>1902</v>
      </c>
      <c r="D66" s="272"/>
    </row>
    <row r="67" s="150" customFormat="1" ht="30" customHeight="1" spans="1:4">
      <c r="A67" s="273" t="s">
        <v>225</v>
      </c>
      <c r="B67" s="143"/>
      <c r="C67" s="143"/>
      <c r="D67" s="274"/>
    </row>
    <row r="68" s="150" customFormat="1" ht="30" customHeight="1" spans="1:4">
      <c r="A68" s="273" t="s">
        <v>226</v>
      </c>
      <c r="B68" s="143"/>
      <c r="C68" s="143"/>
      <c r="D68" s="274"/>
    </row>
    <row r="69" s="281" customFormat="1" customHeight="1" spans="1:4">
      <c r="A69" s="273" t="s">
        <v>227</v>
      </c>
      <c r="B69" s="143"/>
      <c r="C69" s="143"/>
      <c r="D69" s="274"/>
    </row>
    <row r="70" s="150" customFormat="1" customHeight="1" spans="1:4">
      <c r="A70" s="273" t="s">
        <v>228</v>
      </c>
      <c r="B70" s="143"/>
      <c r="C70" s="143"/>
      <c r="D70" s="274"/>
    </row>
    <row r="71" s="150" customFormat="1" customHeight="1" spans="1:4">
      <c r="A71" s="273" t="s">
        <v>229</v>
      </c>
      <c r="B71" s="143"/>
      <c r="C71" s="143">
        <f>1052+861-11</f>
        <v>1902</v>
      </c>
      <c r="D71" s="274"/>
    </row>
    <row r="72" s="281" customFormat="1" customHeight="1" spans="1:4">
      <c r="A72" s="275" t="s">
        <v>122</v>
      </c>
      <c r="B72" s="146">
        <f>B66+B61+B51+B46+B42+B39+B35+B28+B20+B9+B4+B57</f>
        <v>71109</v>
      </c>
      <c r="C72" s="146">
        <f>C66+C61+C51+C46+C42+C39+C35+C28+C20+C9+C4+C57</f>
        <v>62389</v>
      </c>
      <c r="D72" s="272">
        <v>87.7371359462234</v>
      </c>
    </row>
    <row r="73" s="150" customFormat="1" customHeight="1" spans="1:4">
      <c r="A73" s="282"/>
      <c r="B73" s="285"/>
      <c r="C73" s="285"/>
      <c r="D73" s="188"/>
    </row>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sheetData>
  <mergeCells count="2">
    <mergeCell ref="A1:D1"/>
    <mergeCell ref="C2:D2"/>
  </mergeCells>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69"/>
  <sheetViews>
    <sheetView tabSelected="1" workbookViewId="0">
      <selection activeCell="A8" sqref="A8"/>
    </sheetView>
  </sheetViews>
  <sheetFormatPr defaultColWidth="23.7" defaultRowHeight="25.2" customHeight="1" outlineLevelCol="3"/>
  <cols>
    <col min="1" max="1" width="32.1" style="262" customWidth="1"/>
    <col min="2" max="4" width="19" style="262" customWidth="1"/>
    <col min="5" max="16382" width="23.7" style="262"/>
    <col min="16383" max="16384" width="23.7" style="265"/>
  </cols>
  <sheetData>
    <row r="1" s="262" customFormat="1" ht="30" customHeight="1" spans="1:4">
      <c r="A1" s="266" t="s">
        <v>1394</v>
      </c>
      <c r="B1" s="266"/>
      <c r="C1" s="266"/>
      <c r="D1" s="266"/>
    </row>
    <row r="2" s="262" customFormat="1" ht="20.1" customHeight="1" spans="1:4">
      <c r="A2" s="267"/>
      <c r="B2" s="268"/>
      <c r="C2" s="269" t="s">
        <v>62</v>
      </c>
      <c r="D2" s="269"/>
    </row>
    <row r="3" s="263" customFormat="1" ht="24.6" customHeight="1" spans="1:4">
      <c r="A3" s="270" t="s">
        <v>63</v>
      </c>
      <c r="B3" s="194" t="s">
        <v>1372</v>
      </c>
      <c r="C3" s="155" t="s">
        <v>1373</v>
      </c>
      <c r="D3" s="194" t="s">
        <v>1374</v>
      </c>
    </row>
    <row r="4" s="264" customFormat="1" ht="24.6" customHeight="1" spans="1:4">
      <c r="A4" s="271" t="s">
        <v>168</v>
      </c>
      <c r="B4" s="146">
        <f>SUM(B5:B8)</f>
        <v>2402</v>
      </c>
      <c r="C4" s="146">
        <f>SUM(C5:C8)</f>
        <v>2664</v>
      </c>
      <c r="D4" s="272">
        <v>110.907577019151</v>
      </c>
    </row>
    <row r="5" s="263" customFormat="1" ht="24.6" customHeight="1" spans="1:4">
      <c r="A5" s="273" t="s">
        <v>169</v>
      </c>
      <c r="B5" s="143">
        <v>1687</v>
      </c>
      <c r="C5" s="143">
        <v>1665</v>
      </c>
      <c r="D5" s="274">
        <v>98.6959098992294</v>
      </c>
    </row>
    <row r="6" s="263" customFormat="1" ht="24.6" customHeight="1" spans="1:4">
      <c r="A6" s="273" t="s">
        <v>170</v>
      </c>
      <c r="B6" s="143">
        <v>473</v>
      </c>
      <c r="C6" s="143">
        <v>614</v>
      </c>
      <c r="D6" s="274">
        <v>129.809725158562</v>
      </c>
    </row>
    <row r="7" s="263" customFormat="1" ht="24.6" customHeight="1" spans="1:4">
      <c r="A7" s="273" t="s">
        <v>171</v>
      </c>
      <c r="B7" s="143">
        <v>186</v>
      </c>
      <c r="C7" s="143">
        <v>197</v>
      </c>
      <c r="D7" s="274">
        <v>105.913978494624</v>
      </c>
    </row>
    <row r="8" s="263" customFormat="1" ht="24.6" customHeight="1" spans="1:4">
      <c r="A8" s="273" t="s">
        <v>172</v>
      </c>
      <c r="B8" s="143">
        <v>56</v>
      </c>
      <c r="C8" s="143">
        <v>188</v>
      </c>
      <c r="D8" s="274">
        <v>335.714285714286</v>
      </c>
    </row>
    <row r="9" s="264" customFormat="1" ht="24.6" customHeight="1" spans="1:4">
      <c r="A9" s="271" t="s">
        <v>173</v>
      </c>
      <c r="B9" s="146">
        <f>SUM(B10:B19)</f>
        <v>303</v>
      </c>
      <c r="C9" s="146">
        <f>SUM(C10:C19)</f>
        <v>540</v>
      </c>
      <c r="D9" s="272">
        <v>178.217821782178</v>
      </c>
    </row>
    <row r="10" s="263" customFormat="1" ht="24.6" customHeight="1" spans="1:4">
      <c r="A10" s="273" t="s">
        <v>174</v>
      </c>
      <c r="B10" s="143">
        <v>274</v>
      </c>
      <c r="C10" s="143">
        <v>371</v>
      </c>
      <c r="D10" s="274">
        <v>135.401459854015</v>
      </c>
    </row>
    <row r="11" s="263" customFormat="1" ht="24.6" customHeight="1" spans="1:4">
      <c r="A11" s="273" t="s">
        <v>175</v>
      </c>
      <c r="B11" s="143">
        <v>4</v>
      </c>
      <c r="C11" s="143">
        <v>5</v>
      </c>
      <c r="D11" s="274">
        <v>125</v>
      </c>
    </row>
    <row r="12" s="263" customFormat="1" ht="24.6" customHeight="1" spans="1:4">
      <c r="A12" s="273" t="s">
        <v>176</v>
      </c>
      <c r="B12" s="143"/>
      <c r="C12" s="143"/>
      <c r="D12" s="274"/>
    </row>
    <row r="13" s="263" customFormat="1" ht="24.6" customHeight="1" spans="1:4">
      <c r="A13" s="273" t="s">
        <v>177</v>
      </c>
      <c r="B13" s="143"/>
      <c r="C13" s="143"/>
      <c r="D13" s="274"/>
    </row>
    <row r="14" s="263" customFormat="1" ht="24.6" customHeight="1" spans="1:4">
      <c r="A14" s="273" t="s">
        <v>178</v>
      </c>
      <c r="B14" s="143"/>
      <c r="C14" s="143">
        <v>81</v>
      </c>
      <c r="D14" s="274"/>
    </row>
    <row r="15" s="263" customFormat="1" ht="24.6" customHeight="1" spans="1:4">
      <c r="A15" s="273" t="s">
        <v>179</v>
      </c>
      <c r="B15" s="143">
        <v>4</v>
      </c>
      <c r="C15" s="143">
        <v>4</v>
      </c>
      <c r="D15" s="274">
        <v>100</v>
      </c>
    </row>
    <row r="16" s="263" customFormat="1" ht="24.6" customHeight="1" spans="1:4">
      <c r="A16" s="273" t="s">
        <v>180</v>
      </c>
      <c r="B16" s="143"/>
      <c r="C16" s="143"/>
      <c r="D16" s="274"/>
    </row>
    <row r="17" s="263" customFormat="1" ht="24.6" customHeight="1" spans="1:4">
      <c r="A17" s="273" t="s">
        <v>181</v>
      </c>
      <c r="B17" s="143">
        <v>18</v>
      </c>
      <c r="C17" s="143">
        <v>18</v>
      </c>
      <c r="D17" s="274">
        <v>100</v>
      </c>
    </row>
    <row r="18" s="263" customFormat="1" ht="24.6" customHeight="1" spans="1:4">
      <c r="A18" s="273" t="s">
        <v>182</v>
      </c>
      <c r="B18" s="143"/>
      <c r="C18" s="143"/>
      <c r="D18" s="274"/>
    </row>
    <row r="19" s="263" customFormat="1" ht="24.6" customHeight="1" spans="1:4">
      <c r="A19" s="273" t="s">
        <v>183</v>
      </c>
      <c r="B19" s="143">
        <v>3</v>
      </c>
      <c r="C19" s="143">
        <v>61</v>
      </c>
      <c r="D19" s="274">
        <v>2033.33333333333</v>
      </c>
    </row>
    <row r="20" s="264" customFormat="1" ht="24.6" customHeight="1" spans="1:4">
      <c r="A20" s="271" t="s">
        <v>184</v>
      </c>
      <c r="B20" s="146">
        <f>SUM(B21:B27)</f>
        <v>0</v>
      </c>
      <c r="C20" s="146">
        <f>SUM(C21:C27)</f>
        <v>0</v>
      </c>
      <c r="D20" s="272"/>
    </row>
    <row r="21" s="263" customFormat="1" ht="24.6" customHeight="1" spans="1:4">
      <c r="A21" s="273" t="s">
        <v>185</v>
      </c>
      <c r="B21" s="143"/>
      <c r="C21" s="143"/>
      <c r="D21" s="274"/>
    </row>
    <row r="22" s="263" customFormat="1" ht="24.6" customHeight="1" spans="1:4">
      <c r="A22" s="273" t="s">
        <v>186</v>
      </c>
      <c r="B22" s="143"/>
      <c r="C22" s="143"/>
      <c r="D22" s="274"/>
    </row>
    <row r="23" s="263" customFormat="1" ht="24.6" customHeight="1" spans="1:4">
      <c r="A23" s="273" t="s">
        <v>187</v>
      </c>
      <c r="B23" s="143"/>
      <c r="C23" s="143"/>
      <c r="D23" s="274"/>
    </row>
    <row r="24" s="263" customFormat="1" ht="24.6" customHeight="1" spans="1:4">
      <c r="A24" s="273" t="s">
        <v>188</v>
      </c>
      <c r="B24" s="143"/>
      <c r="C24" s="143"/>
      <c r="D24" s="274"/>
    </row>
    <row r="25" s="263" customFormat="1" ht="24.6" customHeight="1" spans="1:4">
      <c r="A25" s="273" t="s">
        <v>189</v>
      </c>
      <c r="B25" s="143"/>
      <c r="C25" s="143"/>
      <c r="D25" s="274"/>
    </row>
    <row r="26" s="263" customFormat="1" ht="24.6" customHeight="1" spans="1:4">
      <c r="A26" s="273" t="s">
        <v>190</v>
      </c>
      <c r="B26" s="143"/>
      <c r="C26" s="143"/>
      <c r="D26" s="274"/>
    </row>
    <row r="27" s="263" customFormat="1" ht="24.6" customHeight="1" spans="1:4">
      <c r="A27" s="273" t="s">
        <v>191</v>
      </c>
      <c r="B27" s="143"/>
      <c r="C27" s="143"/>
      <c r="D27" s="274"/>
    </row>
    <row r="28" s="263" customFormat="1" ht="24.6" customHeight="1" spans="1:4">
      <c r="A28" s="271" t="s">
        <v>192</v>
      </c>
      <c r="B28" s="146"/>
      <c r="C28" s="146"/>
      <c r="D28" s="274"/>
    </row>
    <row r="29" s="263" customFormat="1" ht="24.6" customHeight="1" spans="1:4">
      <c r="A29" s="271" t="s">
        <v>193</v>
      </c>
      <c r="B29" s="146">
        <f>SUM(B30:B32)</f>
        <v>4464</v>
      </c>
      <c r="C29" s="146">
        <f>SUM(C30:C32)</f>
        <v>5225</v>
      </c>
      <c r="D29" s="274">
        <v>117.047491039427</v>
      </c>
    </row>
    <row r="30" s="263" customFormat="1" ht="24.6" customHeight="1" spans="1:4">
      <c r="A30" s="273" t="s">
        <v>194</v>
      </c>
      <c r="B30" s="143">
        <v>4302</v>
      </c>
      <c r="C30" s="143">
        <v>4771</v>
      </c>
      <c r="D30" s="274">
        <v>110.901906090191</v>
      </c>
    </row>
    <row r="31" s="263" customFormat="1" ht="24.6" customHeight="1" spans="1:4">
      <c r="A31" s="273" t="s">
        <v>195</v>
      </c>
      <c r="B31" s="143">
        <v>162</v>
      </c>
      <c r="C31" s="143">
        <v>454</v>
      </c>
      <c r="D31" s="274">
        <v>280.246913580247</v>
      </c>
    </row>
    <row r="32" s="263" customFormat="1" ht="24.6" customHeight="1" spans="1:4">
      <c r="A32" s="273" t="s">
        <v>196</v>
      </c>
      <c r="B32" s="143"/>
      <c r="C32" s="143"/>
      <c r="D32" s="274"/>
    </row>
    <row r="33" s="263" customFormat="1" ht="24.6" customHeight="1" spans="1:4">
      <c r="A33" s="271" t="s">
        <v>197</v>
      </c>
      <c r="B33" s="146">
        <f>SUM(B34:B35)</f>
        <v>0</v>
      </c>
      <c r="C33" s="146">
        <f>SUM(C34:C35)</f>
        <v>0</v>
      </c>
      <c r="D33" s="274"/>
    </row>
    <row r="34" s="263" customFormat="1" ht="24.6" customHeight="1" spans="1:4">
      <c r="A34" s="273" t="s">
        <v>198</v>
      </c>
      <c r="B34" s="143"/>
      <c r="C34" s="143"/>
      <c r="D34" s="274"/>
    </row>
    <row r="35" s="264" customFormat="1" ht="24.6" customHeight="1" spans="1:4">
      <c r="A35" s="273" t="s">
        <v>199</v>
      </c>
      <c r="B35" s="143"/>
      <c r="C35" s="143"/>
      <c r="D35" s="272"/>
    </row>
    <row r="36" s="263" customFormat="1" ht="24.6" customHeight="1" spans="1:4">
      <c r="A36" s="271" t="s">
        <v>200</v>
      </c>
      <c r="B36" s="146"/>
      <c r="C36" s="146"/>
      <c r="D36" s="274"/>
    </row>
    <row r="37" s="263" customFormat="1" ht="24.6" customHeight="1" spans="1:4">
      <c r="A37" s="271" t="s">
        <v>204</v>
      </c>
      <c r="B37" s="146"/>
      <c r="C37" s="146"/>
      <c r="D37" s="274"/>
    </row>
    <row r="38" s="263" customFormat="1" ht="24.6" customHeight="1" spans="1:4">
      <c r="A38" s="271" t="s">
        <v>209</v>
      </c>
      <c r="B38" s="146">
        <f>SUM(B39:B43)</f>
        <v>279</v>
      </c>
      <c r="C38" s="146">
        <f>SUM(C39:C43)</f>
        <v>667</v>
      </c>
      <c r="D38" s="274">
        <v>239.068100358423</v>
      </c>
    </row>
    <row r="39" s="264" customFormat="1" ht="24.6" customHeight="1" spans="1:4">
      <c r="A39" s="273" t="s">
        <v>210</v>
      </c>
      <c r="B39" s="143">
        <v>279</v>
      </c>
      <c r="C39" s="143">
        <v>438</v>
      </c>
      <c r="D39" s="272">
        <v>156.989247311828</v>
      </c>
    </row>
    <row r="40" s="263" customFormat="1" ht="24.6" customHeight="1" spans="1:4">
      <c r="A40" s="273" t="s">
        <v>211</v>
      </c>
      <c r="B40" s="143"/>
      <c r="C40" s="143"/>
      <c r="D40" s="274"/>
    </row>
    <row r="41" s="263" customFormat="1" ht="24.6" customHeight="1" spans="1:4">
      <c r="A41" s="273" t="s">
        <v>212</v>
      </c>
      <c r="B41" s="143"/>
      <c r="C41" s="143"/>
      <c r="D41" s="274"/>
    </row>
    <row r="42" s="263" customFormat="1" ht="24.6" customHeight="1" spans="1:4">
      <c r="A42" s="273" t="s">
        <v>213</v>
      </c>
      <c r="B42" s="143"/>
      <c r="C42" s="143"/>
      <c r="D42" s="274"/>
    </row>
    <row r="43" s="264" customFormat="1" ht="24.6" customHeight="1" spans="1:4">
      <c r="A43" s="273" t="s">
        <v>214</v>
      </c>
      <c r="B43" s="143"/>
      <c r="C43" s="143">
        <v>229</v>
      </c>
      <c r="D43" s="272"/>
    </row>
    <row r="44" s="264" customFormat="1" ht="24.6" customHeight="1" spans="1:4">
      <c r="A44" s="271" t="s">
        <v>215</v>
      </c>
      <c r="B44" s="146"/>
      <c r="C44" s="146"/>
      <c r="D44" s="272"/>
    </row>
    <row r="45" s="263" customFormat="1" ht="24.6" customHeight="1" spans="1:4">
      <c r="A45" s="271" t="s">
        <v>219</v>
      </c>
      <c r="B45" s="146"/>
      <c r="C45" s="146"/>
      <c r="D45" s="274"/>
    </row>
    <row r="46" s="263" customFormat="1" ht="24.6" customHeight="1" spans="1:4">
      <c r="A46" s="271" t="s">
        <v>224</v>
      </c>
      <c r="B46" s="146"/>
      <c r="C46" s="146"/>
      <c r="D46" s="274"/>
    </row>
    <row r="47" s="263" customFormat="1" ht="24.6" customHeight="1" spans="1:4">
      <c r="A47" s="275" t="s">
        <v>122</v>
      </c>
      <c r="B47" s="146">
        <f>B46+B45+B38+B37+B36+B33+B29+B28+B20+B9+B4+B44</f>
        <v>7448</v>
      </c>
      <c r="C47" s="146">
        <f>C46+C45+C38+C37+C36+C33+C29+C28+C20+C9+C4+C44</f>
        <v>9096</v>
      </c>
      <c r="D47" s="274">
        <v>122.126745435016</v>
      </c>
    </row>
    <row r="48" s="263" customFormat="1" ht="24.6" customHeight="1" spans="1:4">
      <c r="A48" s="276" t="s">
        <v>213</v>
      </c>
      <c r="B48" s="277"/>
      <c r="C48" s="277"/>
      <c r="D48" s="274"/>
    </row>
    <row r="49" s="263" customFormat="1" ht="24.6" customHeight="1" spans="1:4">
      <c r="A49" s="276" t="s">
        <v>1392</v>
      </c>
      <c r="B49" s="277">
        <v>24</v>
      </c>
      <c r="C49" s="277"/>
      <c r="D49" s="274"/>
    </row>
    <row r="50" s="264" customFormat="1" ht="24.6" customHeight="1" spans="1:4">
      <c r="A50" s="278" t="s">
        <v>215</v>
      </c>
      <c r="B50" s="279"/>
      <c r="C50" s="120"/>
      <c r="D50" s="272"/>
    </row>
    <row r="51" s="264" customFormat="1" ht="24.6" customHeight="1" spans="1:4">
      <c r="A51" s="278" t="s">
        <v>219</v>
      </c>
      <c r="B51" s="279"/>
      <c r="C51" s="120"/>
      <c r="D51" s="272"/>
    </row>
    <row r="52" s="264" customFormat="1" ht="24.6" customHeight="1" spans="1:4">
      <c r="A52" s="278" t="s">
        <v>224</v>
      </c>
      <c r="B52" s="279"/>
      <c r="C52" s="120"/>
      <c r="D52" s="272"/>
    </row>
    <row r="53" s="264" customFormat="1" ht="24.6" customHeight="1" spans="1:4">
      <c r="A53" s="280" t="s">
        <v>122</v>
      </c>
      <c r="B53" s="120">
        <f>B4+B9+B20+B28+B35+B39+B42+B43+B44+B50+B52</f>
        <v>2984</v>
      </c>
      <c r="C53" s="120">
        <f>C4+C9+C20+C28+C35+C39+C42+C43+C44+C50+C52</f>
        <v>3871</v>
      </c>
      <c r="D53" s="272">
        <f>C53/B53*100</f>
        <v>129.725201072386</v>
      </c>
    </row>
    <row r="54" s="263" customFormat="1" ht="24.6" customHeight="1" spans="1:4">
      <c r="A54" s="262"/>
      <c r="B54" s="262"/>
      <c r="C54" s="262"/>
      <c r="D54" s="262"/>
    </row>
    <row r="55" s="263" customFormat="1" ht="24.6" customHeight="1" spans="1:4">
      <c r="A55" s="262"/>
      <c r="B55" s="262"/>
      <c r="C55" s="262"/>
      <c r="D55" s="262"/>
    </row>
    <row r="56" s="263" customFormat="1" ht="24.6" customHeight="1" spans="1:4">
      <c r="A56" s="262"/>
      <c r="B56" s="262"/>
      <c r="C56" s="262"/>
      <c r="D56" s="262"/>
    </row>
    <row r="57" s="263" customFormat="1" ht="24.6" customHeight="1" spans="1:4">
      <c r="A57" s="262"/>
      <c r="B57" s="262"/>
      <c r="C57" s="262"/>
      <c r="D57" s="262"/>
    </row>
    <row r="58" s="263" customFormat="1" ht="24.6" customHeight="1" spans="1:4">
      <c r="A58" s="262"/>
      <c r="B58" s="262"/>
      <c r="C58" s="262"/>
      <c r="D58" s="262"/>
    </row>
    <row r="59" s="263" customFormat="1" ht="24.6" customHeight="1" spans="1:4">
      <c r="A59" s="262"/>
      <c r="B59" s="262"/>
      <c r="C59" s="262"/>
      <c r="D59" s="262"/>
    </row>
    <row r="60" s="263" customFormat="1" ht="24.6" customHeight="1" spans="1:4">
      <c r="A60" s="262"/>
      <c r="B60" s="262"/>
      <c r="C60" s="262"/>
      <c r="D60" s="262"/>
    </row>
    <row r="61" s="263" customFormat="1" ht="24.6" customHeight="1" spans="1:4">
      <c r="A61" s="262"/>
      <c r="B61" s="262"/>
      <c r="C61" s="262"/>
      <c r="D61" s="262"/>
    </row>
    <row r="62" s="263" customFormat="1" ht="24.6" customHeight="1" spans="1:4">
      <c r="A62" s="262"/>
      <c r="B62" s="262"/>
      <c r="C62" s="262"/>
      <c r="D62" s="262"/>
    </row>
    <row r="63" s="263" customFormat="1" ht="24.6" customHeight="1" spans="1:4">
      <c r="A63" s="262"/>
      <c r="B63" s="262"/>
      <c r="C63" s="262"/>
      <c r="D63" s="262"/>
    </row>
    <row r="64" s="263" customFormat="1" ht="24.6" customHeight="1" spans="1:4">
      <c r="A64" s="262"/>
      <c r="B64" s="262"/>
      <c r="C64" s="262"/>
      <c r="D64" s="262"/>
    </row>
    <row r="65" s="263" customFormat="1" ht="24.6" customHeight="1" spans="1:4">
      <c r="A65" s="262"/>
      <c r="B65" s="262"/>
      <c r="C65" s="262"/>
      <c r="D65" s="262"/>
    </row>
    <row r="66" s="263" customFormat="1" ht="24.6" customHeight="1" spans="1:4">
      <c r="A66" s="262"/>
      <c r="B66" s="262"/>
      <c r="C66" s="262"/>
      <c r="D66" s="262"/>
    </row>
    <row r="67" s="263" customFormat="1" ht="24.6" customHeight="1" spans="1:4">
      <c r="A67" s="262"/>
      <c r="B67" s="262"/>
      <c r="C67" s="262"/>
      <c r="D67" s="262"/>
    </row>
    <row r="68" s="263" customFormat="1" ht="24.6" customHeight="1" spans="1:4">
      <c r="A68" s="262"/>
      <c r="B68" s="262"/>
      <c r="C68" s="262"/>
      <c r="D68" s="262"/>
    </row>
    <row r="69" s="263" customFormat="1" ht="24.6" customHeight="1" spans="1:4">
      <c r="A69" s="262"/>
      <c r="B69" s="262"/>
      <c r="C69" s="262"/>
      <c r="D69" s="262"/>
    </row>
  </sheetData>
  <mergeCells count="2">
    <mergeCell ref="A1:D1"/>
    <mergeCell ref="C2:D2"/>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70"/>
  <sheetViews>
    <sheetView topLeftCell="A3" workbookViewId="0">
      <selection activeCell="C26" sqref="C26"/>
    </sheetView>
  </sheetViews>
  <sheetFormatPr defaultColWidth="9" defaultRowHeight="15" outlineLevelCol="2"/>
  <cols>
    <col min="1" max="1" width="42" style="125" customWidth="1"/>
    <col min="2" max="2" width="20.375" style="125" customWidth="1"/>
    <col min="3" max="3" width="23.125" style="125" customWidth="1"/>
    <col min="4" max="256" width="9" style="125"/>
    <col min="257" max="257" width="42" style="125" customWidth="1"/>
    <col min="258" max="259" width="15.125" style="125" customWidth="1"/>
    <col min="260" max="512" width="9" style="125"/>
    <col min="513" max="513" width="42" style="125" customWidth="1"/>
    <col min="514" max="515" width="15.125" style="125" customWidth="1"/>
    <col min="516" max="768" width="9" style="125"/>
    <col min="769" max="769" width="42" style="125" customWidth="1"/>
    <col min="770" max="771" width="15.125" style="125" customWidth="1"/>
    <col min="772" max="1024" width="9" style="125"/>
    <col min="1025" max="1025" width="42" style="125" customWidth="1"/>
    <col min="1026" max="1027" width="15.125" style="125" customWidth="1"/>
    <col min="1028" max="1280" width="9" style="125"/>
    <col min="1281" max="1281" width="42" style="125" customWidth="1"/>
    <col min="1282" max="1283" width="15.125" style="125" customWidth="1"/>
    <col min="1284" max="1536" width="9" style="125"/>
    <col min="1537" max="1537" width="42" style="125" customWidth="1"/>
    <col min="1538" max="1539" width="15.125" style="125" customWidth="1"/>
    <col min="1540" max="1792" width="9" style="125"/>
    <col min="1793" max="1793" width="42" style="125" customWidth="1"/>
    <col min="1794" max="1795" width="15.125" style="125" customWidth="1"/>
    <col min="1796" max="2048" width="9" style="125"/>
    <col min="2049" max="2049" width="42" style="125" customWidth="1"/>
    <col min="2050" max="2051" width="15.125" style="125" customWidth="1"/>
    <col min="2052" max="2304" width="9" style="125"/>
    <col min="2305" max="2305" width="42" style="125" customWidth="1"/>
    <col min="2306" max="2307" width="15.125" style="125" customWidth="1"/>
    <col min="2308" max="2560" width="9" style="125"/>
    <col min="2561" max="2561" width="42" style="125" customWidth="1"/>
    <col min="2562" max="2563" width="15.125" style="125" customWidth="1"/>
    <col min="2564" max="2816" width="9" style="125"/>
    <col min="2817" max="2817" width="42" style="125" customWidth="1"/>
    <col min="2818" max="2819" width="15.125" style="125" customWidth="1"/>
    <col min="2820" max="3072" width="9" style="125"/>
    <col min="3073" max="3073" width="42" style="125" customWidth="1"/>
    <col min="3074" max="3075" width="15.125" style="125" customWidth="1"/>
    <col min="3076" max="3328" width="9" style="125"/>
    <col min="3329" max="3329" width="42" style="125" customWidth="1"/>
    <col min="3330" max="3331" width="15.125" style="125" customWidth="1"/>
    <col min="3332" max="3584" width="9" style="125"/>
    <col min="3585" max="3585" width="42" style="125" customWidth="1"/>
    <col min="3586" max="3587" width="15.125" style="125" customWidth="1"/>
    <col min="3588" max="3840" width="9" style="125"/>
    <col min="3841" max="3841" width="42" style="125" customWidth="1"/>
    <col min="3842" max="3843" width="15.125" style="125" customWidth="1"/>
    <col min="3844" max="4096" width="9" style="125"/>
    <col min="4097" max="4097" width="42" style="125" customWidth="1"/>
    <col min="4098" max="4099" width="15.125" style="125" customWidth="1"/>
    <col min="4100" max="4352" width="9" style="125"/>
    <col min="4353" max="4353" width="42" style="125" customWidth="1"/>
    <col min="4354" max="4355" width="15.125" style="125" customWidth="1"/>
    <col min="4356" max="4608" width="9" style="125"/>
    <col min="4609" max="4609" width="42" style="125" customWidth="1"/>
    <col min="4610" max="4611" width="15.125" style="125" customWidth="1"/>
    <col min="4612" max="4864" width="9" style="125"/>
    <col min="4865" max="4865" width="42" style="125" customWidth="1"/>
    <col min="4866" max="4867" width="15.125" style="125" customWidth="1"/>
    <col min="4868" max="5120" width="9" style="125"/>
    <col min="5121" max="5121" width="42" style="125" customWidth="1"/>
    <col min="5122" max="5123" width="15.125" style="125" customWidth="1"/>
    <col min="5124" max="5376" width="9" style="125"/>
    <col min="5377" max="5377" width="42" style="125" customWidth="1"/>
    <col min="5378" max="5379" width="15.125" style="125" customWidth="1"/>
    <col min="5380" max="5632" width="9" style="125"/>
    <col min="5633" max="5633" width="42" style="125" customWidth="1"/>
    <col min="5634" max="5635" width="15.125" style="125" customWidth="1"/>
    <col min="5636" max="5888" width="9" style="125"/>
    <col min="5889" max="5889" width="42" style="125" customWidth="1"/>
    <col min="5890" max="5891" width="15.125" style="125" customWidth="1"/>
    <col min="5892" max="6144" width="9" style="125"/>
    <col min="6145" max="6145" width="42" style="125" customWidth="1"/>
    <col min="6146" max="6147" width="15.125" style="125" customWidth="1"/>
    <col min="6148" max="6400" width="9" style="125"/>
    <col min="6401" max="6401" width="42" style="125" customWidth="1"/>
    <col min="6402" max="6403" width="15.125" style="125" customWidth="1"/>
    <col min="6404" max="6656" width="9" style="125"/>
    <col min="6657" max="6657" width="42" style="125" customWidth="1"/>
    <col min="6658" max="6659" width="15.125" style="125" customWidth="1"/>
    <col min="6660" max="6912" width="9" style="125"/>
    <col min="6913" max="6913" width="42" style="125" customWidth="1"/>
    <col min="6914" max="6915" width="15.125" style="125" customWidth="1"/>
    <col min="6916" max="7168" width="9" style="125"/>
    <col min="7169" max="7169" width="42" style="125" customWidth="1"/>
    <col min="7170" max="7171" width="15.125" style="125" customWidth="1"/>
    <col min="7172" max="7424" width="9" style="125"/>
    <col min="7425" max="7425" width="42" style="125" customWidth="1"/>
    <col min="7426" max="7427" width="15.125" style="125" customWidth="1"/>
    <col min="7428" max="7680" width="9" style="125"/>
    <col min="7681" max="7681" width="42" style="125" customWidth="1"/>
    <col min="7682" max="7683" width="15.125" style="125" customWidth="1"/>
    <col min="7684" max="7936" width="9" style="125"/>
    <col min="7937" max="7937" width="42" style="125" customWidth="1"/>
    <col min="7938" max="7939" width="15.125" style="125" customWidth="1"/>
    <col min="7940" max="8192" width="9" style="125"/>
    <col min="8193" max="8193" width="42" style="125" customWidth="1"/>
    <col min="8194" max="8195" width="15.125" style="125" customWidth="1"/>
    <col min="8196" max="8448" width="9" style="125"/>
    <col min="8449" max="8449" width="42" style="125" customWidth="1"/>
    <col min="8450" max="8451" width="15.125" style="125" customWidth="1"/>
    <col min="8452" max="8704" width="9" style="125"/>
    <col min="8705" max="8705" width="42" style="125" customWidth="1"/>
    <col min="8706" max="8707" width="15.125" style="125" customWidth="1"/>
    <col min="8708" max="8960" width="9" style="125"/>
    <col min="8961" max="8961" width="42" style="125" customWidth="1"/>
    <col min="8962" max="8963" width="15.125" style="125" customWidth="1"/>
    <col min="8964" max="9216" width="9" style="125"/>
    <col min="9217" max="9217" width="42" style="125" customWidth="1"/>
    <col min="9218" max="9219" width="15.125" style="125" customWidth="1"/>
    <col min="9220" max="9472" width="9" style="125"/>
    <col min="9473" max="9473" width="42" style="125" customWidth="1"/>
    <col min="9474" max="9475" width="15.125" style="125" customWidth="1"/>
    <col min="9476" max="9728" width="9" style="125"/>
    <col min="9729" max="9729" width="42" style="125" customWidth="1"/>
    <col min="9730" max="9731" width="15.125" style="125" customWidth="1"/>
    <col min="9732" max="9984" width="9" style="125"/>
    <col min="9985" max="9985" width="42" style="125" customWidth="1"/>
    <col min="9986" max="9987" width="15.125" style="125" customWidth="1"/>
    <col min="9988" max="10240" width="9" style="125"/>
    <col min="10241" max="10241" width="42" style="125" customWidth="1"/>
    <col min="10242" max="10243" width="15.125" style="125" customWidth="1"/>
    <col min="10244" max="10496" width="9" style="125"/>
    <col min="10497" max="10497" width="42" style="125" customWidth="1"/>
    <col min="10498" max="10499" width="15.125" style="125" customWidth="1"/>
    <col min="10500" max="10752" width="9" style="125"/>
    <col min="10753" max="10753" width="42" style="125" customWidth="1"/>
    <col min="10754" max="10755" width="15.125" style="125" customWidth="1"/>
    <col min="10756" max="11008" width="9" style="125"/>
    <col min="11009" max="11009" width="42" style="125" customWidth="1"/>
    <col min="11010" max="11011" width="15.125" style="125" customWidth="1"/>
    <col min="11012" max="11264" width="9" style="125"/>
    <col min="11265" max="11265" width="42" style="125" customWidth="1"/>
    <col min="11266" max="11267" width="15.125" style="125" customWidth="1"/>
    <col min="11268" max="11520" width="9" style="125"/>
    <col min="11521" max="11521" width="42" style="125" customWidth="1"/>
    <col min="11522" max="11523" width="15.125" style="125" customWidth="1"/>
    <col min="11524" max="11776" width="9" style="125"/>
    <col min="11777" max="11777" width="42" style="125" customWidth="1"/>
    <col min="11778" max="11779" width="15.125" style="125" customWidth="1"/>
    <col min="11780" max="12032" width="9" style="125"/>
    <col min="12033" max="12033" width="42" style="125" customWidth="1"/>
    <col min="12034" max="12035" width="15.125" style="125" customWidth="1"/>
    <col min="12036" max="12288" width="9" style="125"/>
    <col min="12289" max="12289" width="42" style="125" customWidth="1"/>
    <col min="12290" max="12291" width="15.125" style="125" customWidth="1"/>
    <col min="12292" max="12544" width="9" style="125"/>
    <col min="12545" max="12545" width="42" style="125" customWidth="1"/>
    <col min="12546" max="12547" width="15.125" style="125" customWidth="1"/>
    <col min="12548" max="12800" width="9" style="125"/>
    <col min="12801" max="12801" width="42" style="125" customWidth="1"/>
    <col min="12802" max="12803" width="15.125" style="125" customWidth="1"/>
    <col min="12804" max="13056" width="9" style="125"/>
    <col min="13057" max="13057" width="42" style="125" customWidth="1"/>
    <col min="13058" max="13059" width="15.125" style="125" customWidth="1"/>
    <col min="13060" max="13312" width="9" style="125"/>
    <col min="13313" max="13313" width="42" style="125" customWidth="1"/>
    <col min="13314" max="13315" width="15.125" style="125" customWidth="1"/>
    <col min="13316" max="13568" width="9" style="125"/>
    <col min="13569" max="13569" width="42" style="125" customWidth="1"/>
    <col min="13570" max="13571" width="15.125" style="125" customWidth="1"/>
    <col min="13572" max="13824" width="9" style="125"/>
    <col min="13825" max="13825" width="42" style="125" customWidth="1"/>
    <col min="13826" max="13827" width="15.125" style="125" customWidth="1"/>
    <col min="13828" max="14080" width="9" style="125"/>
    <col min="14081" max="14081" width="42" style="125" customWidth="1"/>
    <col min="14082" max="14083" width="15.125" style="125" customWidth="1"/>
    <col min="14084" max="14336" width="9" style="125"/>
    <col min="14337" max="14337" width="42" style="125" customWidth="1"/>
    <col min="14338" max="14339" width="15.125" style="125" customWidth="1"/>
    <col min="14340" max="14592" width="9" style="125"/>
    <col min="14593" max="14593" width="42" style="125" customWidth="1"/>
    <col min="14594" max="14595" width="15.125" style="125" customWidth="1"/>
    <col min="14596" max="14848" width="9" style="125"/>
    <col min="14849" max="14849" width="42" style="125" customWidth="1"/>
    <col min="14850" max="14851" width="15.125" style="125" customWidth="1"/>
    <col min="14852" max="15104" width="9" style="125"/>
    <col min="15105" max="15105" width="42" style="125" customWidth="1"/>
    <col min="15106" max="15107" width="15.125" style="125" customWidth="1"/>
    <col min="15108" max="15360" width="9" style="125"/>
    <col min="15361" max="15361" width="42" style="125" customWidth="1"/>
    <col min="15362" max="15363" width="15.125" style="125" customWidth="1"/>
    <col min="15364" max="15616" width="9" style="125"/>
    <col min="15617" max="15617" width="42" style="125" customWidth="1"/>
    <col min="15618" max="15619" width="15.125" style="125" customWidth="1"/>
    <col min="15620" max="15872" width="9" style="125"/>
    <col min="15873" max="15873" width="42" style="125" customWidth="1"/>
    <col min="15874" max="15875" width="15.125" style="125" customWidth="1"/>
    <col min="15876" max="16128" width="9" style="125"/>
    <col min="16129" max="16129" width="42" style="125" customWidth="1"/>
    <col min="16130" max="16131" width="15.125" style="125" customWidth="1"/>
    <col min="16132" max="16384" width="9" style="125"/>
  </cols>
  <sheetData>
    <row r="1" ht="30.75" customHeight="1" spans="1:3">
      <c r="A1" s="126" t="s">
        <v>1395</v>
      </c>
      <c r="B1" s="126"/>
      <c r="C1" s="126"/>
    </row>
    <row r="2" spans="1:3">
      <c r="C2" s="253" t="s">
        <v>1396</v>
      </c>
    </row>
    <row r="3" s="252" customFormat="1" ht="24" customHeight="1" spans="1:3">
      <c r="A3" s="254" t="s">
        <v>1256</v>
      </c>
      <c r="B3" s="254" t="s">
        <v>1372</v>
      </c>
      <c r="C3" s="246" t="s">
        <v>1377</v>
      </c>
    </row>
    <row r="4" s="252" customFormat="1" ht="17.1" customHeight="1" spans="1:3">
      <c r="A4" s="255" t="s">
        <v>1257</v>
      </c>
      <c r="B4" s="133">
        <f>SUM(B5,B12,B48)</f>
        <v>18317</v>
      </c>
      <c r="C4" s="133">
        <f>SUM(C5,C12,C48)</f>
        <v>8797</v>
      </c>
    </row>
    <row r="5" s="252" customFormat="1" ht="17.1" customHeight="1" spans="1:3">
      <c r="A5" s="255" t="s">
        <v>1258</v>
      </c>
      <c r="B5" s="133">
        <f>SUM(B6:B11)</f>
        <v>0</v>
      </c>
      <c r="C5" s="133">
        <f>SUM(C6:C11)</f>
        <v>0</v>
      </c>
    </row>
    <row r="6" s="252" customFormat="1" ht="17.1" customHeight="1" spans="1:3">
      <c r="A6" s="256" t="s">
        <v>1259</v>
      </c>
      <c r="B6" s="130"/>
      <c r="C6" s="257"/>
    </row>
    <row r="7" s="252" customFormat="1" ht="17.1" customHeight="1" spans="1:3">
      <c r="A7" s="256" t="s">
        <v>1260</v>
      </c>
      <c r="B7" s="130"/>
      <c r="C7" s="257"/>
    </row>
    <row r="8" s="252" customFormat="1" ht="17.1" customHeight="1" spans="1:3">
      <c r="A8" s="256" t="s">
        <v>1261</v>
      </c>
      <c r="B8" s="130"/>
      <c r="C8" s="257"/>
    </row>
    <row r="9" s="252" customFormat="1" ht="17.1" customHeight="1" spans="1:3">
      <c r="A9" s="256" t="s">
        <v>1262</v>
      </c>
      <c r="B9" s="130"/>
      <c r="C9" s="257"/>
    </row>
    <row r="10" s="252" customFormat="1" ht="17.1" customHeight="1" spans="1:3">
      <c r="A10" s="256" t="s">
        <v>1263</v>
      </c>
      <c r="B10" s="130"/>
      <c r="C10" s="257"/>
    </row>
    <row r="11" s="252" customFormat="1" ht="17.1" customHeight="1" spans="1:3">
      <c r="A11" s="256" t="s">
        <v>1264</v>
      </c>
      <c r="B11" s="130"/>
      <c r="C11" s="257"/>
    </row>
    <row r="12" s="252" customFormat="1" ht="17.1" customHeight="1" spans="1:3">
      <c r="A12" s="255" t="s">
        <v>1265</v>
      </c>
      <c r="B12" s="133">
        <f>SUM(B13:B47)</f>
        <v>14469</v>
      </c>
      <c r="C12" s="133">
        <f>SUM(C13:C47)</f>
        <v>8797</v>
      </c>
    </row>
    <row r="13" s="252" customFormat="1" ht="17.1" customHeight="1" spans="1:3">
      <c r="A13" s="256" t="s">
        <v>1266</v>
      </c>
      <c r="B13" s="130"/>
      <c r="C13" s="257"/>
    </row>
    <row r="14" s="252" customFormat="1" ht="17.1" customHeight="1" spans="1:3">
      <c r="A14" s="256" t="s">
        <v>1267</v>
      </c>
      <c r="B14" s="130">
        <v>466</v>
      </c>
      <c r="C14" s="257"/>
    </row>
    <row r="15" s="252" customFormat="1" ht="17.1" customHeight="1" spans="1:3">
      <c r="A15" s="256" t="s">
        <v>1268</v>
      </c>
      <c r="B15" s="130"/>
      <c r="C15" s="258"/>
    </row>
    <row r="16" s="252" customFormat="1" ht="17.1" customHeight="1" spans="1:3">
      <c r="A16" s="256" t="s">
        <v>1269</v>
      </c>
      <c r="B16" s="130">
        <v>11561</v>
      </c>
      <c r="C16" s="258">
        <v>8500</v>
      </c>
    </row>
    <row r="17" s="252" customFormat="1" ht="17.1" customHeight="1" spans="1:3">
      <c r="A17" s="256" t="s">
        <v>1270</v>
      </c>
      <c r="B17" s="130"/>
      <c r="C17" s="257"/>
    </row>
    <row r="18" s="252" customFormat="1" ht="17.1" customHeight="1" spans="1:3">
      <c r="A18" s="256" t="s">
        <v>1271</v>
      </c>
      <c r="B18" s="130"/>
      <c r="C18" s="257"/>
    </row>
    <row r="19" s="252" customFormat="1" ht="17.1" customHeight="1" spans="1:3">
      <c r="A19" s="256" t="s">
        <v>1272</v>
      </c>
      <c r="B19" s="130"/>
      <c r="C19" s="257"/>
    </row>
    <row r="20" s="252" customFormat="1" ht="17.1" customHeight="1" spans="1:3">
      <c r="A20" s="256" t="s">
        <v>1273</v>
      </c>
      <c r="B20" s="130">
        <v>166</v>
      </c>
      <c r="C20" s="257"/>
    </row>
    <row r="21" s="252" customFormat="1" ht="17.1" customHeight="1" spans="1:3">
      <c r="A21" s="256" t="s">
        <v>1274</v>
      </c>
      <c r="B21" s="130">
        <v>24</v>
      </c>
      <c r="C21" s="257"/>
    </row>
    <row r="22" s="252" customFormat="1" ht="17.1" customHeight="1" spans="1:3">
      <c r="A22" s="256" t="s">
        <v>1275</v>
      </c>
      <c r="B22" s="130">
        <v>0</v>
      </c>
      <c r="C22" s="257"/>
    </row>
    <row r="23" s="252" customFormat="1" ht="17.1" customHeight="1" spans="1:3">
      <c r="A23" s="256" t="s">
        <v>1276</v>
      </c>
      <c r="B23" s="130">
        <v>0</v>
      </c>
      <c r="C23" s="257"/>
    </row>
    <row r="24" s="252" customFormat="1" ht="17.1" customHeight="1" spans="1:3">
      <c r="A24" s="256" t="s">
        <v>1277</v>
      </c>
      <c r="B24" s="130">
        <v>0</v>
      </c>
      <c r="C24" s="259"/>
    </row>
    <row r="25" s="252" customFormat="1" ht="17.1" customHeight="1" spans="1:3">
      <c r="A25" s="256" t="s">
        <v>1278</v>
      </c>
      <c r="B25" s="130"/>
      <c r="C25" s="257"/>
    </row>
    <row r="26" s="252" customFormat="1" ht="17.1" customHeight="1" spans="1:3">
      <c r="A26" s="256" t="s">
        <v>1279</v>
      </c>
      <c r="B26" s="130"/>
      <c r="C26" s="257"/>
    </row>
    <row r="27" s="252" customFormat="1" ht="17.1" customHeight="1" spans="1:3">
      <c r="A27" s="256" t="s">
        <v>1280</v>
      </c>
      <c r="B27" s="130"/>
      <c r="C27" s="257"/>
    </row>
    <row r="28" s="252" customFormat="1" ht="17.1" customHeight="1" spans="1:3">
      <c r="A28" s="256" t="s">
        <v>1281</v>
      </c>
      <c r="B28" s="130"/>
      <c r="C28" s="259"/>
    </row>
    <row r="29" s="252" customFormat="1" ht="17.1" customHeight="1" spans="1:3">
      <c r="A29" s="256" t="s">
        <v>1282</v>
      </c>
      <c r="B29" s="130"/>
      <c r="C29" s="257"/>
    </row>
    <row r="30" s="252" customFormat="1" ht="17.1" customHeight="1" spans="1:3">
      <c r="A30" s="256" t="s">
        <v>1283</v>
      </c>
      <c r="B30" s="130">
        <v>580</v>
      </c>
      <c r="C30" s="257">
        <v>297</v>
      </c>
    </row>
    <row r="31" s="252" customFormat="1" ht="17.1" customHeight="1" spans="1:3">
      <c r="A31" s="256" t="s">
        <v>1284</v>
      </c>
      <c r="B31" s="130">
        <v>212</v>
      </c>
      <c r="C31" s="257"/>
    </row>
    <row r="32" s="252" customFormat="1" ht="17.1" customHeight="1" spans="1:3">
      <c r="A32" s="256" t="s">
        <v>1285</v>
      </c>
      <c r="B32" s="130">
        <v>1</v>
      </c>
      <c r="C32" s="257"/>
    </row>
    <row r="33" s="252" customFormat="1" ht="17.1" customHeight="1" spans="1:3">
      <c r="A33" s="256" t="s">
        <v>1286</v>
      </c>
      <c r="B33" s="130">
        <v>3</v>
      </c>
      <c r="C33" s="257"/>
    </row>
    <row r="34" s="252" customFormat="1" ht="17.1" customHeight="1" spans="1:3">
      <c r="A34" s="256" t="s">
        <v>1287</v>
      </c>
      <c r="B34" s="130"/>
      <c r="C34" s="257"/>
    </row>
    <row r="35" s="252" customFormat="1" ht="17.1" customHeight="1" spans="1:3">
      <c r="A35" s="256" t="s">
        <v>1288</v>
      </c>
      <c r="B35" s="130"/>
      <c r="C35" s="250"/>
    </row>
    <row r="36" s="252" customFormat="1" ht="17.1" customHeight="1" spans="1:3">
      <c r="A36" s="256" t="s">
        <v>1289</v>
      </c>
      <c r="B36" s="130"/>
      <c r="C36" s="250"/>
    </row>
    <row r="37" s="252" customFormat="1" ht="17.1" customHeight="1" spans="1:3">
      <c r="A37" s="256" t="s">
        <v>1290</v>
      </c>
      <c r="B37" s="130">
        <v>53</v>
      </c>
      <c r="C37" s="250"/>
    </row>
    <row r="38" s="252" customFormat="1" ht="17.1" customHeight="1" spans="1:3">
      <c r="A38" s="256" t="s">
        <v>1291</v>
      </c>
      <c r="B38" s="130">
        <v>619</v>
      </c>
      <c r="C38" s="257"/>
    </row>
    <row r="39" s="252" customFormat="1" ht="17.1" customHeight="1" spans="1:3">
      <c r="A39" s="256" t="s">
        <v>1292</v>
      </c>
      <c r="B39" s="130"/>
      <c r="C39" s="250"/>
    </row>
    <row r="40" s="252" customFormat="1" ht="17.1" customHeight="1" spans="1:3">
      <c r="A40" s="256" t="s">
        <v>1293</v>
      </c>
      <c r="B40" s="130"/>
      <c r="C40" s="260"/>
    </row>
    <row r="41" s="252" customFormat="1" ht="17.1" customHeight="1" spans="1:3">
      <c r="A41" s="256" t="s">
        <v>1294</v>
      </c>
      <c r="B41" s="130"/>
      <c r="C41" s="250"/>
    </row>
    <row r="42" s="252" customFormat="1" ht="17.1" customHeight="1" spans="1:3">
      <c r="A42" s="256" t="s">
        <v>1295</v>
      </c>
      <c r="B42" s="130"/>
      <c r="C42" s="250"/>
    </row>
    <row r="43" s="252" customFormat="1" ht="17.1" customHeight="1" spans="1:3">
      <c r="A43" s="256" t="s">
        <v>1296</v>
      </c>
      <c r="B43" s="130">
        <v>783</v>
      </c>
      <c r="C43" s="250"/>
    </row>
    <row r="44" s="252" customFormat="1" ht="17.1" customHeight="1" spans="1:3">
      <c r="A44" s="256" t="s">
        <v>1297</v>
      </c>
      <c r="B44" s="130"/>
      <c r="C44" s="250"/>
    </row>
    <row r="45" s="252" customFormat="1" ht="17.1" customHeight="1" spans="1:3">
      <c r="A45" s="256" t="s">
        <v>1298</v>
      </c>
      <c r="B45" s="130"/>
      <c r="C45" s="250"/>
    </row>
    <row r="46" s="252" customFormat="1" ht="17.1" customHeight="1" spans="1:3">
      <c r="A46" s="256" t="s">
        <v>1299</v>
      </c>
      <c r="B46" s="130"/>
      <c r="C46" s="250"/>
    </row>
    <row r="47" s="252" customFormat="1" ht="17.1" customHeight="1" spans="1:3">
      <c r="A47" s="256" t="s">
        <v>1300</v>
      </c>
      <c r="B47" s="130">
        <v>1</v>
      </c>
      <c r="C47" s="250"/>
    </row>
    <row r="48" s="252" customFormat="1" ht="17.1" customHeight="1" spans="1:3">
      <c r="A48" s="255" t="s">
        <v>1301</v>
      </c>
      <c r="B48" s="133">
        <f>SUM(B49:B69)</f>
        <v>3848</v>
      </c>
      <c r="C48" s="250"/>
    </row>
    <row r="49" s="252" customFormat="1" ht="17.1" customHeight="1" spans="1:3">
      <c r="A49" s="256" t="s">
        <v>1302</v>
      </c>
      <c r="B49" s="130">
        <v>313</v>
      </c>
      <c r="C49" s="250"/>
    </row>
    <row r="50" s="252" customFormat="1" ht="17.1" customHeight="1" spans="1:3">
      <c r="A50" s="256" t="s">
        <v>1303</v>
      </c>
      <c r="B50" s="130"/>
      <c r="C50" s="250"/>
    </row>
    <row r="51" s="252" customFormat="1" ht="17.1" customHeight="1" spans="1:3">
      <c r="A51" s="256" t="s">
        <v>1304</v>
      </c>
      <c r="B51" s="130"/>
      <c r="C51" s="250"/>
    </row>
    <row r="52" s="252" customFormat="1" ht="17.1" customHeight="1" spans="1:3">
      <c r="A52" s="256" t="s">
        <v>1305</v>
      </c>
      <c r="B52" s="130">
        <v>12</v>
      </c>
      <c r="C52" s="250"/>
    </row>
    <row r="53" s="252" customFormat="1" ht="17.1" customHeight="1" spans="1:3">
      <c r="A53" s="256" t="s">
        <v>1306</v>
      </c>
      <c r="B53" s="130">
        <v>6</v>
      </c>
      <c r="C53" s="250"/>
    </row>
    <row r="54" ht="15.75" spans="1:3">
      <c r="A54" s="256" t="s">
        <v>1307</v>
      </c>
      <c r="B54" s="130">
        <v>1673</v>
      </c>
      <c r="C54" s="261"/>
    </row>
    <row r="55" ht="15.75" spans="1:3">
      <c r="A55" s="256" t="s">
        <v>1308</v>
      </c>
      <c r="B55" s="130">
        <v>2</v>
      </c>
      <c r="C55" s="261"/>
    </row>
    <row r="56" ht="15.75" spans="1:3">
      <c r="A56" s="256" t="s">
        <v>1309</v>
      </c>
      <c r="B56" s="130">
        <v>5</v>
      </c>
      <c r="C56" s="261"/>
    </row>
    <row r="57" ht="15.75" spans="1:3">
      <c r="A57" s="256" t="s">
        <v>1310</v>
      </c>
      <c r="B57" s="130">
        <v>1</v>
      </c>
      <c r="C57" s="261"/>
    </row>
    <row r="58" ht="15.75" spans="1:3">
      <c r="A58" s="256" t="s">
        <v>1311</v>
      </c>
      <c r="B58" s="130">
        <v>284</v>
      </c>
      <c r="C58" s="261"/>
    </row>
    <row r="59" ht="15.75" spans="1:3">
      <c r="A59" s="256" t="s">
        <v>1312</v>
      </c>
      <c r="B59" s="130"/>
      <c r="C59" s="261"/>
    </row>
    <row r="60" ht="15.75" spans="1:3">
      <c r="A60" s="256" t="s">
        <v>1313</v>
      </c>
      <c r="B60" s="130">
        <v>100</v>
      </c>
      <c r="C60" s="261"/>
    </row>
    <row r="61" ht="15.75" spans="1:3">
      <c r="A61" s="256" t="s">
        <v>1314</v>
      </c>
      <c r="B61" s="130">
        <v>16</v>
      </c>
      <c r="C61" s="261"/>
    </row>
    <row r="62" ht="15.75" spans="1:3">
      <c r="A62" s="256" t="s">
        <v>1315</v>
      </c>
      <c r="B62" s="130">
        <v>1064</v>
      </c>
      <c r="C62" s="261"/>
    </row>
    <row r="63" ht="15.75" spans="1:3">
      <c r="A63" s="256" t="s">
        <v>1316</v>
      </c>
      <c r="B63" s="130">
        <v>96</v>
      </c>
      <c r="C63" s="261"/>
    </row>
    <row r="64" ht="15.75" spans="1:3">
      <c r="A64" s="256" t="s">
        <v>1317</v>
      </c>
      <c r="B64" s="130">
        <v>273</v>
      </c>
      <c r="C64" s="261"/>
    </row>
    <row r="65" ht="15.75" spans="1:3">
      <c r="A65" s="256" t="s">
        <v>1318</v>
      </c>
      <c r="B65" s="130"/>
      <c r="C65" s="261"/>
    </row>
    <row r="66" ht="15.75" spans="1:3">
      <c r="A66" s="256" t="s">
        <v>1319</v>
      </c>
      <c r="B66" s="130"/>
      <c r="C66" s="261"/>
    </row>
    <row r="67" ht="15.75" spans="1:3">
      <c r="A67" s="256" t="s">
        <v>1320</v>
      </c>
      <c r="B67" s="130"/>
      <c r="C67" s="261"/>
    </row>
    <row r="68" ht="15.75" spans="1:3">
      <c r="A68" s="256" t="s">
        <v>1321</v>
      </c>
      <c r="B68" s="130">
        <v>3</v>
      </c>
      <c r="C68" s="261"/>
    </row>
    <row r="69" ht="15.75" spans="1:3">
      <c r="A69" s="256" t="s">
        <v>1322</v>
      </c>
      <c r="B69" s="130"/>
      <c r="C69" s="261"/>
    </row>
    <row r="70" spans="1:3">
      <c r="A70" s="40"/>
      <c r="B70" s="40"/>
    </row>
  </sheetData>
  <mergeCells count="1">
    <mergeCell ref="A1:C1"/>
  </mergeCells>
  <pageMargins left="0.7" right="0.7"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53"/>
  <sheetViews>
    <sheetView workbookViewId="0">
      <selection activeCell="D29" sqref="D29"/>
    </sheetView>
  </sheetViews>
  <sheetFormatPr defaultColWidth="42.75" defaultRowHeight="15" outlineLevelCol="2"/>
  <cols>
    <col min="1" max="1" width="54.125" style="125" customWidth="1"/>
    <col min="2" max="3" width="16" style="125" customWidth="1"/>
    <col min="4" max="256" width="42.75" style="125"/>
    <col min="257" max="257" width="54.125" style="125" customWidth="1"/>
    <col min="258" max="259" width="16" style="125" customWidth="1"/>
    <col min="260" max="512" width="42.75" style="125"/>
    <col min="513" max="513" width="54.125" style="125" customWidth="1"/>
    <col min="514" max="515" width="16" style="125" customWidth="1"/>
    <col min="516" max="768" width="42.75" style="125"/>
    <col min="769" max="769" width="54.125" style="125" customWidth="1"/>
    <col min="770" max="771" width="16" style="125" customWidth="1"/>
    <col min="772" max="1024" width="42.75" style="125"/>
    <col min="1025" max="1025" width="54.125" style="125" customWidth="1"/>
    <col min="1026" max="1027" width="16" style="125" customWidth="1"/>
    <col min="1028" max="1280" width="42.75" style="125"/>
    <col min="1281" max="1281" width="54.125" style="125" customWidth="1"/>
    <col min="1282" max="1283" width="16" style="125" customWidth="1"/>
    <col min="1284" max="1536" width="42.75" style="125"/>
    <col min="1537" max="1537" width="54.125" style="125" customWidth="1"/>
    <col min="1538" max="1539" width="16" style="125" customWidth="1"/>
    <col min="1540" max="1792" width="42.75" style="125"/>
    <col min="1793" max="1793" width="54.125" style="125" customWidth="1"/>
    <col min="1794" max="1795" width="16" style="125" customWidth="1"/>
    <col min="1796" max="2048" width="42.75" style="125"/>
    <col min="2049" max="2049" width="54.125" style="125" customWidth="1"/>
    <col min="2050" max="2051" width="16" style="125" customWidth="1"/>
    <col min="2052" max="2304" width="42.75" style="125"/>
    <col min="2305" max="2305" width="54.125" style="125" customWidth="1"/>
    <col min="2306" max="2307" width="16" style="125" customWidth="1"/>
    <col min="2308" max="2560" width="42.75" style="125"/>
    <col min="2561" max="2561" width="54.125" style="125" customWidth="1"/>
    <col min="2562" max="2563" width="16" style="125" customWidth="1"/>
    <col min="2564" max="2816" width="42.75" style="125"/>
    <col min="2817" max="2817" width="54.125" style="125" customWidth="1"/>
    <col min="2818" max="2819" width="16" style="125" customWidth="1"/>
    <col min="2820" max="3072" width="42.75" style="125"/>
    <col min="3073" max="3073" width="54.125" style="125" customWidth="1"/>
    <col min="3074" max="3075" width="16" style="125" customWidth="1"/>
    <col min="3076" max="3328" width="42.75" style="125"/>
    <col min="3329" max="3329" width="54.125" style="125" customWidth="1"/>
    <col min="3330" max="3331" width="16" style="125" customWidth="1"/>
    <col min="3332" max="3584" width="42.75" style="125"/>
    <col min="3585" max="3585" width="54.125" style="125" customWidth="1"/>
    <col min="3586" max="3587" width="16" style="125" customWidth="1"/>
    <col min="3588" max="3840" width="42.75" style="125"/>
    <col min="3841" max="3841" width="54.125" style="125" customWidth="1"/>
    <col min="3842" max="3843" width="16" style="125" customWidth="1"/>
    <col min="3844" max="4096" width="42.75" style="125"/>
    <col min="4097" max="4097" width="54.125" style="125" customWidth="1"/>
    <col min="4098" max="4099" width="16" style="125" customWidth="1"/>
    <col min="4100" max="4352" width="42.75" style="125"/>
    <col min="4353" max="4353" width="54.125" style="125" customWidth="1"/>
    <col min="4354" max="4355" width="16" style="125" customWidth="1"/>
    <col min="4356" max="4608" width="42.75" style="125"/>
    <col min="4609" max="4609" width="54.125" style="125" customWidth="1"/>
    <col min="4610" max="4611" width="16" style="125" customWidth="1"/>
    <col min="4612" max="4864" width="42.75" style="125"/>
    <col min="4865" max="4865" width="54.125" style="125" customWidth="1"/>
    <col min="4866" max="4867" width="16" style="125" customWidth="1"/>
    <col min="4868" max="5120" width="42.75" style="125"/>
    <col min="5121" max="5121" width="54.125" style="125" customWidth="1"/>
    <col min="5122" max="5123" width="16" style="125" customWidth="1"/>
    <col min="5124" max="5376" width="42.75" style="125"/>
    <col min="5377" max="5377" width="54.125" style="125" customWidth="1"/>
    <col min="5378" max="5379" width="16" style="125" customWidth="1"/>
    <col min="5380" max="5632" width="42.75" style="125"/>
    <col min="5633" max="5633" width="54.125" style="125" customWidth="1"/>
    <col min="5634" max="5635" width="16" style="125" customWidth="1"/>
    <col min="5636" max="5888" width="42.75" style="125"/>
    <col min="5889" max="5889" width="54.125" style="125" customWidth="1"/>
    <col min="5890" max="5891" width="16" style="125" customWidth="1"/>
    <col min="5892" max="6144" width="42.75" style="125"/>
    <col min="6145" max="6145" width="54.125" style="125" customWidth="1"/>
    <col min="6146" max="6147" width="16" style="125" customWidth="1"/>
    <col min="6148" max="6400" width="42.75" style="125"/>
    <col min="6401" max="6401" width="54.125" style="125" customWidth="1"/>
    <col min="6402" max="6403" width="16" style="125" customWidth="1"/>
    <col min="6404" max="6656" width="42.75" style="125"/>
    <col min="6657" max="6657" width="54.125" style="125" customWidth="1"/>
    <col min="6658" max="6659" width="16" style="125" customWidth="1"/>
    <col min="6660" max="6912" width="42.75" style="125"/>
    <col min="6913" max="6913" width="54.125" style="125" customWidth="1"/>
    <col min="6914" max="6915" width="16" style="125" customWidth="1"/>
    <col min="6916" max="7168" width="42.75" style="125"/>
    <col min="7169" max="7169" width="54.125" style="125" customWidth="1"/>
    <col min="7170" max="7171" width="16" style="125" customWidth="1"/>
    <col min="7172" max="7424" width="42.75" style="125"/>
    <col min="7425" max="7425" width="54.125" style="125" customWidth="1"/>
    <col min="7426" max="7427" width="16" style="125" customWidth="1"/>
    <col min="7428" max="7680" width="42.75" style="125"/>
    <col min="7681" max="7681" width="54.125" style="125" customWidth="1"/>
    <col min="7682" max="7683" width="16" style="125" customWidth="1"/>
    <col min="7684" max="7936" width="42.75" style="125"/>
    <col min="7937" max="7937" width="54.125" style="125" customWidth="1"/>
    <col min="7938" max="7939" width="16" style="125" customWidth="1"/>
    <col min="7940" max="8192" width="42.75" style="125"/>
    <col min="8193" max="8193" width="54.125" style="125" customWidth="1"/>
    <col min="8194" max="8195" width="16" style="125" customWidth="1"/>
    <col min="8196" max="8448" width="42.75" style="125"/>
    <col min="8449" max="8449" width="54.125" style="125" customWidth="1"/>
    <col min="8450" max="8451" width="16" style="125" customWidth="1"/>
    <col min="8452" max="8704" width="42.75" style="125"/>
    <col min="8705" max="8705" width="54.125" style="125" customWidth="1"/>
    <col min="8706" max="8707" width="16" style="125" customWidth="1"/>
    <col min="8708" max="8960" width="42.75" style="125"/>
    <col min="8961" max="8961" width="54.125" style="125" customWidth="1"/>
    <col min="8962" max="8963" width="16" style="125" customWidth="1"/>
    <col min="8964" max="9216" width="42.75" style="125"/>
    <col min="9217" max="9217" width="54.125" style="125" customWidth="1"/>
    <col min="9218" max="9219" width="16" style="125" customWidth="1"/>
    <col min="9220" max="9472" width="42.75" style="125"/>
    <col min="9473" max="9473" width="54.125" style="125" customWidth="1"/>
    <col min="9474" max="9475" width="16" style="125" customWidth="1"/>
    <col min="9476" max="9728" width="42.75" style="125"/>
    <col min="9729" max="9729" width="54.125" style="125" customWidth="1"/>
    <col min="9730" max="9731" width="16" style="125" customWidth="1"/>
    <col min="9732" max="9984" width="42.75" style="125"/>
    <col min="9985" max="9985" width="54.125" style="125" customWidth="1"/>
    <col min="9986" max="9987" width="16" style="125" customWidth="1"/>
    <col min="9988" max="10240" width="42.75" style="125"/>
    <col min="10241" max="10241" width="54.125" style="125" customWidth="1"/>
    <col min="10242" max="10243" width="16" style="125" customWidth="1"/>
    <col min="10244" max="10496" width="42.75" style="125"/>
    <col min="10497" max="10497" width="54.125" style="125" customWidth="1"/>
    <col min="10498" max="10499" width="16" style="125" customWidth="1"/>
    <col min="10500" max="10752" width="42.75" style="125"/>
    <col min="10753" max="10753" width="54.125" style="125" customWidth="1"/>
    <col min="10754" max="10755" width="16" style="125" customWidth="1"/>
    <col min="10756" max="11008" width="42.75" style="125"/>
    <col min="11009" max="11009" width="54.125" style="125" customWidth="1"/>
    <col min="11010" max="11011" width="16" style="125" customWidth="1"/>
    <col min="11012" max="11264" width="42.75" style="125"/>
    <col min="11265" max="11265" width="54.125" style="125" customWidth="1"/>
    <col min="11266" max="11267" width="16" style="125" customWidth="1"/>
    <col min="11268" max="11520" width="42.75" style="125"/>
    <col min="11521" max="11521" width="54.125" style="125" customWidth="1"/>
    <col min="11522" max="11523" width="16" style="125" customWidth="1"/>
    <col min="11524" max="11776" width="42.75" style="125"/>
    <col min="11777" max="11777" width="54.125" style="125" customWidth="1"/>
    <col min="11778" max="11779" width="16" style="125" customWidth="1"/>
    <col min="11780" max="12032" width="42.75" style="125"/>
    <col min="12033" max="12033" width="54.125" style="125" customWidth="1"/>
    <col min="12034" max="12035" width="16" style="125" customWidth="1"/>
    <col min="12036" max="12288" width="42.75" style="125"/>
    <col min="12289" max="12289" width="54.125" style="125" customWidth="1"/>
    <col min="12290" max="12291" width="16" style="125" customWidth="1"/>
    <col min="12292" max="12544" width="42.75" style="125"/>
    <col min="12545" max="12545" width="54.125" style="125" customWidth="1"/>
    <col min="12546" max="12547" width="16" style="125" customWidth="1"/>
    <col min="12548" max="12800" width="42.75" style="125"/>
    <col min="12801" max="12801" width="54.125" style="125" customWidth="1"/>
    <col min="12802" max="12803" width="16" style="125" customWidth="1"/>
    <col min="12804" max="13056" width="42.75" style="125"/>
    <col min="13057" max="13057" width="54.125" style="125" customWidth="1"/>
    <col min="13058" max="13059" width="16" style="125" customWidth="1"/>
    <col min="13060" max="13312" width="42.75" style="125"/>
    <col min="13313" max="13313" width="54.125" style="125" customWidth="1"/>
    <col min="13314" max="13315" width="16" style="125" customWidth="1"/>
    <col min="13316" max="13568" width="42.75" style="125"/>
    <col min="13569" max="13569" width="54.125" style="125" customWidth="1"/>
    <col min="13570" max="13571" width="16" style="125" customWidth="1"/>
    <col min="13572" max="13824" width="42.75" style="125"/>
    <col min="13825" max="13825" width="54.125" style="125" customWidth="1"/>
    <col min="13826" max="13827" width="16" style="125" customWidth="1"/>
    <col min="13828" max="14080" width="42.75" style="125"/>
    <col min="14081" max="14081" width="54.125" style="125" customWidth="1"/>
    <col min="14082" max="14083" width="16" style="125" customWidth="1"/>
    <col min="14084" max="14336" width="42.75" style="125"/>
    <col min="14337" max="14337" width="54.125" style="125" customWidth="1"/>
    <col min="14338" max="14339" width="16" style="125" customWidth="1"/>
    <col min="14340" max="14592" width="42.75" style="125"/>
    <col min="14593" max="14593" width="54.125" style="125" customWidth="1"/>
    <col min="14594" max="14595" width="16" style="125" customWidth="1"/>
    <col min="14596" max="14848" width="42.75" style="125"/>
    <col min="14849" max="14849" width="54.125" style="125" customWidth="1"/>
    <col min="14850" max="14851" width="16" style="125" customWidth="1"/>
    <col min="14852" max="15104" width="42.75" style="125"/>
    <col min="15105" max="15105" width="54.125" style="125" customWidth="1"/>
    <col min="15106" max="15107" width="16" style="125" customWidth="1"/>
    <col min="15108" max="15360" width="42.75" style="125"/>
    <col min="15361" max="15361" width="54.125" style="125" customWidth="1"/>
    <col min="15362" max="15363" width="16" style="125" customWidth="1"/>
    <col min="15364" max="15616" width="42.75" style="125"/>
    <col min="15617" max="15617" width="54.125" style="125" customWidth="1"/>
    <col min="15618" max="15619" width="16" style="125" customWidth="1"/>
    <col min="15620" max="15872" width="42.75" style="125"/>
    <col min="15873" max="15873" width="54.125" style="125" customWidth="1"/>
    <col min="15874" max="15875" width="16" style="125" customWidth="1"/>
    <col min="15876" max="16128" width="42.75" style="125"/>
    <col min="16129" max="16129" width="54.125" style="125" customWidth="1"/>
    <col min="16130" max="16131" width="16" style="125" customWidth="1"/>
    <col min="16132" max="16384" width="42.75" style="125"/>
  </cols>
  <sheetData>
    <row r="1" ht="24" customHeight="1" spans="1:3">
      <c r="A1" s="243" t="s">
        <v>1397</v>
      </c>
      <c r="B1" s="243"/>
      <c r="C1" s="243"/>
    </row>
    <row r="2" spans="1:3">
      <c r="C2" s="244" t="s">
        <v>1398</v>
      </c>
    </row>
    <row r="3" s="124" customFormat="1" ht="20.25" customHeight="1" spans="1:3">
      <c r="A3" s="245" t="s">
        <v>1399</v>
      </c>
      <c r="B3" s="246" t="s">
        <v>1372</v>
      </c>
      <c r="C3" s="245" t="s">
        <v>1400</v>
      </c>
    </row>
    <row r="4" s="242" customFormat="1" ht="17.1" customHeight="1" spans="1:3">
      <c r="A4" s="247" t="s">
        <v>1401</v>
      </c>
      <c r="B4" s="247"/>
      <c r="C4" s="248"/>
    </row>
    <row r="5" s="242" customFormat="1" ht="17.1" customHeight="1" spans="1:3">
      <c r="A5" s="247" t="s">
        <v>1402</v>
      </c>
      <c r="B5" s="247"/>
      <c r="C5" s="248"/>
    </row>
    <row r="6" s="242" customFormat="1" ht="17.1" customHeight="1" spans="1:3">
      <c r="A6" s="249" t="s">
        <v>1403</v>
      </c>
      <c r="B6" s="249"/>
      <c r="C6" s="250"/>
    </row>
    <row r="7" s="242" customFormat="1" ht="17.1" customHeight="1" spans="1:3">
      <c r="A7" s="249" t="s">
        <v>1404</v>
      </c>
      <c r="B7" s="249"/>
      <c r="C7" s="250"/>
    </row>
    <row r="8" s="242" customFormat="1" ht="17.1" customHeight="1" spans="1:3">
      <c r="A8" s="249" t="s">
        <v>1405</v>
      </c>
      <c r="B8" s="249"/>
      <c r="C8" s="250"/>
    </row>
    <row r="9" s="242" customFormat="1" ht="17.1" customHeight="1" spans="1:3">
      <c r="A9" s="249" t="s">
        <v>1406</v>
      </c>
      <c r="B9" s="249"/>
      <c r="C9" s="250"/>
    </row>
    <row r="10" s="242" customFormat="1" ht="17.1" customHeight="1" spans="1:3">
      <c r="A10" s="249" t="s">
        <v>1407</v>
      </c>
      <c r="B10" s="249"/>
      <c r="C10" s="250"/>
    </row>
    <row r="11" s="242" customFormat="1" ht="17.1" customHeight="1" spans="1:3">
      <c r="A11" s="249" t="s">
        <v>1408</v>
      </c>
      <c r="B11" s="249"/>
      <c r="C11" s="250"/>
    </row>
    <row r="12" s="242" customFormat="1" ht="17.1" customHeight="1" spans="1:3">
      <c r="A12" s="247" t="s">
        <v>1409</v>
      </c>
      <c r="B12" s="247"/>
      <c r="C12" s="248"/>
    </row>
    <row r="13" s="242" customFormat="1" ht="17.1" customHeight="1" spans="1:3">
      <c r="A13" s="249" t="s">
        <v>1410</v>
      </c>
      <c r="B13" s="249"/>
      <c r="C13" s="250"/>
    </row>
    <row r="14" s="242" customFormat="1" ht="17.1" customHeight="1" spans="1:3">
      <c r="A14" s="249" t="s">
        <v>1411</v>
      </c>
      <c r="B14" s="249"/>
      <c r="C14" s="250"/>
    </row>
    <row r="15" s="242" customFormat="1" ht="17.1" customHeight="1" spans="1:3">
      <c r="A15" s="249" t="s">
        <v>1412</v>
      </c>
      <c r="B15" s="249"/>
      <c r="C15" s="250"/>
    </row>
    <row r="16" s="242" customFormat="1" ht="17.1" customHeight="1" spans="1:3">
      <c r="A16" s="249" t="s">
        <v>1413</v>
      </c>
      <c r="B16" s="249"/>
      <c r="C16" s="250"/>
    </row>
    <row r="17" s="242" customFormat="1" ht="17.1" customHeight="1" spans="1:3">
      <c r="A17" s="249" t="s">
        <v>1414</v>
      </c>
      <c r="B17" s="249"/>
      <c r="C17" s="250"/>
    </row>
    <row r="18" s="242" customFormat="1" ht="17.1" customHeight="1" spans="1:3">
      <c r="A18" s="249" t="s">
        <v>1415</v>
      </c>
      <c r="B18" s="249"/>
      <c r="C18" s="250"/>
    </row>
    <row r="19" s="242" customFormat="1" ht="17.1" customHeight="1" spans="1:3">
      <c r="A19" s="249" t="s">
        <v>1416</v>
      </c>
      <c r="B19" s="249"/>
      <c r="C19" s="250"/>
    </row>
    <row r="20" s="242" customFormat="1" ht="17.1" customHeight="1" spans="1:3">
      <c r="A20" s="249" t="s">
        <v>1417</v>
      </c>
      <c r="B20" s="249"/>
      <c r="C20" s="250"/>
    </row>
    <row r="21" s="242" customFormat="1" ht="17.1" customHeight="1" spans="1:3">
      <c r="A21" s="249" t="s">
        <v>1418</v>
      </c>
      <c r="B21" s="249"/>
      <c r="C21" s="250"/>
    </row>
    <row r="22" s="242" customFormat="1" ht="17.1" customHeight="1" spans="1:3">
      <c r="A22" s="249" t="s">
        <v>1419</v>
      </c>
      <c r="B22" s="249"/>
      <c r="C22" s="250"/>
    </row>
    <row r="23" s="242" customFormat="1" ht="17.1" customHeight="1" spans="1:3">
      <c r="A23" s="249" t="s">
        <v>1420</v>
      </c>
      <c r="B23" s="249"/>
      <c r="C23" s="250"/>
    </row>
    <row r="24" s="242" customFormat="1" ht="17.1" customHeight="1" spans="1:3">
      <c r="A24" s="249" t="s">
        <v>1421</v>
      </c>
      <c r="B24" s="249"/>
      <c r="C24" s="250"/>
    </row>
    <row r="25" s="242" customFormat="1" ht="17.1" customHeight="1" spans="1:3">
      <c r="A25" s="249" t="s">
        <v>1422</v>
      </c>
      <c r="B25" s="249"/>
      <c r="C25" s="250"/>
    </row>
    <row r="26" s="242" customFormat="1" ht="17.1" customHeight="1" spans="1:3">
      <c r="A26" s="249" t="s">
        <v>1423</v>
      </c>
      <c r="B26" s="249"/>
      <c r="C26" s="250"/>
    </row>
    <row r="27" s="242" customFormat="1" ht="17.1" customHeight="1" spans="1:3">
      <c r="A27" s="249" t="s">
        <v>1424</v>
      </c>
      <c r="B27" s="249"/>
      <c r="C27" s="250"/>
    </row>
    <row r="28" s="242" customFormat="1" ht="17.1" customHeight="1" spans="1:3">
      <c r="A28" s="249" t="s">
        <v>1425</v>
      </c>
      <c r="B28" s="249"/>
      <c r="C28" s="250"/>
    </row>
    <row r="29" s="242" customFormat="1" ht="17.1" customHeight="1" spans="1:3">
      <c r="A29" s="249" t="s">
        <v>1426</v>
      </c>
      <c r="B29" s="249"/>
      <c r="C29" s="250"/>
    </row>
    <row r="30" s="242" customFormat="1" ht="17.1" customHeight="1" spans="1:3">
      <c r="A30" s="249" t="s">
        <v>1427</v>
      </c>
      <c r="B30" s="249"/>
      <c r="C30" s="250"/>
    </row>
    <row r="31" s="242" customFormat="1" ht="17.1" customHeight="1" spans="1:3">
      <c r="A31" s="247" t="s">
        <v>1428</v>
      </c>
      <c r="B31" s="247"/>
      <c r="C31" s="248"/>
    </row>
    <row r="32" s="242" customFormat="1" ht="17.1" customHeight="1" spans="1:3">
      <c r="A32" s="129" t="s">
        <v>1429</v>
      </c>
      <c r="B32" s="129"/>
      <c r="C32" s="250"/>
    </row>
    <row r="33" s="242" customFormat="1" ht="17.1" customHeight="1" spans="1:3">
      <c r="A33" s="129" t="s">
        <v>1430</v>
      </c>
      <c r="B33" s="129"/>
      <c r="C33" s="250"/>
    </row>
    <row r="34" s="242" customFormat="1" ht="17.1" customHeight="1" spans="1:3">
      <c r="A34" s="129" t="s">
        <v>1431</v>
      </c>
      <c r="B34" s="129"/>
      <c r="C34" s="250"/>
    </row>
    <row r="35" s="242" customFormat="1" ht="17.1" customHeight="1" spans="1:3">
      <c r="A35" s="129" t="s">
        <v>1432</v>
      </c>
      <c r="B35" s="129"/>
      <c r="C35" s="250"/>
    </row>
    <row r="36" s="242" customFormat="1" ht="17.1" customHeight="1" spans="1:3">
      <c r="A36" s="251" t="s">
        <v>1433</v>
      </c>
      <c r="B36" s="251"/>
      <c r="C36" s="250"/>
    </row>
    <row r="37" s="242" customFormat="1" ht="17.1" customHeight="1" spans="1:3">
      <c r="A37" s="129" t="s">
        <v>1434</v>
      </c>
      <c r="B37" s="129"/>
      <c r="C37" s="250"/>
    </row>
    <row r="38" s="242" customFormat="1" ht="17.1" customHeight="1" spans="1:3">
      <c r="A38" s="129" t="s">
        <v>1435</v>
      </c>
      <c r="B38" s="129"/>
      <c r="C38" s="250"/>
    </row>
    <row r="39" s="242" customFormat="1" ht="17.1" customHeight="1" spans="1:3">
      <c r="A39" s="129" t="s">
        <v>1436</v>
      </c>
      <c r="B39" s="129"/>
      <c r="C39" s="250"/>
    </row>
    <row r="40" s="242" customFormat="1" ht="17.1" customHeight="1" spans="1:3">
      <c r="A40" s="129" t="s">
        <v>1437</v>
      </c>
      <c r="B40" s="129"/>
      <c r="C40" s="250"/>
    </row>
    <row r="41" s="242" customFormat="1" ht="17.1" customHeight="1" spans="1:3">
      <c r="A41" s="129" t="s">
        <v>1438</v>
      </c>
      <c r="B41" s="129"/>
      <c r="C41" s="250"/>
    </row>
    <row r="42" s="242" customFormat="1" ht="17.1" customHeight="1" spans="1:3">
      <c r="A42" s="129" t="s">
        <v>1439</v>
      </c>
      <c r="B42" s="129"/>
      <c r="C42" s="250"/>
    </row>
    <row r="43" s="242" customFormat="1" ht="17.1" customHeight="1" spans="1:3">
      <c r="A43" s="129" t="s">
        <v>1440</v>
      </c>
      <c r="B43" s="129"/>
      <c r="C43" s="250"/>
    </row>
    <row r="44" s="242" customFormat="1" ht="17.1" customHeight="1" spans="1:3">
      <c r="A44" s="129" t="s">
        <v>1441</v>
      </c>
      <c r="B44" s="129"/>
      <c r="C44" s="250"/>
    </row>
    <row r="45" s="242" customFormat="1" ht="17.1" customHeight="1" spans="1:3">
      <c r="A45" s="129" t="s">
        <v>1442</v>
      </c>
      <c r="B45" s="129"/>
      <c r="C45" s="250"/>
    </row>
    <row r="46" s="242" customFormat="1" ht="17.1" customHeight="1" spans="1:3">
      <c r="A46" s="129" t="s">
        <v>1443</v>
      </c>
      <c r="B46" s="129"/>
      <c r="C46" s="250"/>
    </row>
    <row r="47" s="242" customFormat="1" ht="17.1" customHeight="1" spans="1:3">
      <c r="A47" s="129" t="s">
        <v>1444</v>
      </c>
      <c r="B47" s="129"/>
      <c r="C47" s="250"/>
    </row>
    <row r="48" s="242" customFormat="1" ht="17.1" customHeight="1" spans="1:3">
      <c r="A48" s="129" t="s">
        <v>1445</v>
      </c>
      <c r="B48" s="129"/>
      <c r="C48" s="250"/>
    </row>
    <row r="49" s="242" customFormat="1" ht="17.1" customHeight="1" spans="1:3">
      <c r="A49" s="129" t="s">
        <v>1446</v>
      </c>
      <c r="B49" s="129"/>
      <c r="C49" s="250"/>
    </row>
    <row r="50" s="242" customFormat="1" ht="17.1" customHeight="1" spans="1:3">
      <c r="A50" s="129" t="s">
        <v>1447</v>
      </c>
      <c r="B50" s="129"/>
      <c r="C50" s="250"/>
    </row>
    <row r="51" s="242" customFormat="1" ht="17.1" customHeight="1" spans="1:3">
      <c r="A51" s="129" t="s">
        <v>1448</v>
      </c>
      <c r="B51" s="129"/>
      <c r="C51" s="250"/>
    </row>
    <row r="52" s="242" customFormat="1" ht="17.1" customHeight="1" spans="1:3">
      <c r="A52" s="129" t="s">
        <v>1449</v>
      </c>
      <c r="B52" s="129"/>
      <c r="C52" s="250"/>
    </row>
    <row r="53" spans="1:3">
      <c r="A53" s="134" t="s">
        <v>1450</v>
      </c>
    </row>
  </sheetData>
  <mergeCells count="1">
    <mergeCell ref="A1:C1"/>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57"/>
  <sheetViews>
    <sheetView workbookViewId="0">
      <selection activeCell="D23" sqref="D23"/>
    </sheetView>
  </sheetViews>
  <sheetFormatPr defaultColWidth="9" defaultRowHeight="13.5" outlineLevelCol="6"/>
  <cols>
    <col min="1" max="1" width="44.5" style="207" customWidth="1"/>
    <col min="2" max="4" width="16.75" style="208" customWidth="1"/>
    <col min="5" max="5" width="13" style="208" customWidth="1"/>
    <col min="6" max="16384" width="9" style="208"/>
  </cols>
  <sheetData>
    <row r="1" s="202" customFormat="1" ht="24" customHeight="1" spans="1:7">
      <c r="A1" s="209"/>
    </row>
    <row r="2" s="203" customFormat="1" ht="60" customHeight="1" spans="1:7">
      <c r="A2" s="226" t="s">
        <v>1451</v>
      </c>
      <c r="B2" s="226"/>
      <c r="C2" s="226"/>
      <c r="D2" s="226"/>
    </row>
    <row r="3" s="204" customFormat="1" ht="27" customHeight="1" spans="1:7">
      <c r="A3" s="227"/>
      <c r="C3" s="204" t="s">
        <v>1452</v>
      </c>
    </row>
    <row r="4" s="223" customFormat="1" ht="33" customHeight="1" spans="1:7">
      <c r="A4" s="141" t="s">
        <v>1453</v>
      </c>
      <c r="B4" s="141" t="s">
        <v>1372</v>
      </c>
      <c r="C4" s="141" t="s">
        <v>1387</v>
      </c>
      <c r="D4" s="141" t="s">
        <v>1374</v>
      </c>
    </row>
    <row r="5" s="224" customFormat="1" ht="24" customHeight="1" spans="1:7">
      <c r="A5" s="228" t="s">
        <v>1454</v>
      </c>
      <c r="B5" s="229"/>
      <c r="C5" s="230"/>
      <c r="D5" s="231"/>
    </row>
    <row r="6" s="224" customFormat="1" ht="24" customHeight="1" spans="1:7">
      <c r="A6" s="232" t="s">
        <v>1455</v>
      </c>
      <c r="B6" s="230"/>
      <c r="C6" s="230"/>
      <c r="D6" s="231"/>
    </row>
    <row r="7" s="225" customFormat="1" ht="24" customHeight="1" spans="1:7">
      <c r="A7" s="233" t="s">
        <v>1456</v>
      </c>
      <c r="B7" s="234"/>
      <c r="C7" s="234"/>
      <c r="D7" s="235"/>
    </row>
    <row r="8" s="225" customFormat="1" ht="24" customHeight="1" spans="1:7">
      <c r="A8" s="233" t="s">
        <v>1457</v>
      </c>
      <c r="B8" s="234"/>
      <c r="C8" s="234"/>
      <c r="D8" s="235"/>
    </row>
    <row r="9" s="224" customFormat="1" ht="24" customHeight="1" spans="1:7">
      <c r="A9" s="232" t="s">
        <v>1458</v>
      </c>
      <c r="B9" s="236"/>
      <c r="C9" s="230"/>
      <c r="D9" s="231"/>
      <c r="G9" s="225"/>
    </row>
    <row r="10" s="225" customFormat="1" ht="24" customHeight="1" spans="1:7">
      <c r="A10" s="233" t="s">
        <v>1456</v>
      </c>
      <c r="B10" s="234"/>
      <c r="C10" s="234"/>
      <c r="D10" s="235"/>
    </row>
    <row r="11" s="225" customFormat="1" ht="24" customHeight="1" spans="1:7">
      <c r="A11" s="233" t="s">
        <v>1457</v>
      </c>
      <c r="B11" s="234"/>
      <c r="C11" s="234"/>
      <c r="D11" s="235"/>
    </row>
    <row r="12" s="224" customFormat="1" ht="24" customHeight="1" spans="1:7">
      <c r="A12" s="232" t="s">
        <v>1459</v>
      </c>
      <c r="B12" s="230"/>
      <c r="C12" s="230"/>
      <c r="D12" s="231"/>
    </row>
    <row r="13" s="225" customFormat="1" ht="24" customHeight="1" spans="1:7">
      <c r="A13" s="233" t="s">
        <v>1456</v>
      </c>
      <c r="B13" s="234"/>
      <c r="C13" s="234"/>
      <c r="D13" s="235"/>
      <c r="E13" s="237"/>
    </row>
    <row r="14" s="225" customFormat="1" ht="24" customHeight="1" spans="1:7">
      <c r="A14" s="233" t="s">
        <v>1457</v>
      </c>
      <c r="B14" s="234"/>
      <c r="C14" s="234"/>
      <c r="D14" s="235"/>
    </row>
    <row r="15" s="224" customFormat="1" ht="24" customHeight="1" spans="1:7">
      <c r="A15" s="232" t="s">
        <v>1460</v>
      </c>
      <c r="B15" s="230"/>
      <c r="C15" s="230"/>
      <c r="D15" s="231"/>
    </row>
    <row r="16" s="225" customFormat="1" ht="24" customHeight="1" spans="1:7">
      <c r="A16" s="233" t="s">
        <v>1456</v>
      </c>
      <c r="B16" s="234"/>
      <c r="C16" s="234"/>
      <c r="D16" s="235"/>
      <c r="E16" s="238"/>
    </row>
    <row r="17" s="225" customFormat="1" spans="1:5">
      <c r="A17" s="233" t="s">
        <v>1457</v>
      </c>
      <c r="B17" s="234"/>
      <c r="C17" s="234"/>
      <c r="D17" s="235"/>
      <c r="E17" s="238"/>
    </row>
    <row r="18" s="224" customFormat="1" spans="1:5">
      <c r="A18" s="232" t="s">
        <v>1461</v>
      </c>
      <c r="B18" s="230"/>
      <c r="C18" s="230"/>
      <c r="D18" s="231"/>
    </row>
    <row r="19" s="225" customFormat="1" spans="1:5">
      <c r="A19" s="233" t="s">
        <v>1456</v>
      </c>
      <c r="B19" s="234"/>
      <c r="C19" s="234"/>
      <c r="D19" s="235"/>
    </row>
    <row r="20" s="225" customFormat="1" spans="1:5">
      <c r="A20" s="233" t="s">
        <v>1457</v>
      </c>
      <c r="B20" s="234"/>
      <c r="C20" s="234"/>
      <c r="D20" s="235"/>
    </row>
    <row r="21" s="225" customFormat="1" spans="1:5">
      <c r="A21" s="239" t="s">
        <v>1457</v>
      </c>
      <c r="B21" s="234"/>
      <c r="C21" s="234"/>
      <c r="D21" s="235"/>
    </row>
    <row r="22" s="225" customFormat="1" spans="1:5">
      <c r="A22" s="239" t="s">
        <v>1457</v>
      </c>
      <c r="B22" s="234"/>
      <c r="C22" s="234"/>
      <c r="D22" s="235"/>
    </row>
    <row r="23" s="224" customFormat="1" spans="1:5">
      <c r="A23" s="228" t="s">
        <v>1462</v>
      </c>
      <c r="B23" s="229"/>
      <c r="C23" s="236"/>
      <c r="D23" s="231"/>
    </row>
    <row r="24" s="225" customFormat="1" spans="1:5">
      <c r="A24" s="233" t="s">
        <v>1457</v>
      </c>
      <c r="B24" s="234"/>
      <c r="C24" s="234"/>
      <c r="D24" s="235"/>
      <c r="E24" s="238"/>
    </row>
    <row r="25" spans="1:5">
      <c r="A25" s="233" t="s">
        <v>1457</v>
      </c>
      <c r="B25" s="234"/>
      <c r="C25" s="234"/>
      <c r="D25" s="235"/>
    </row>
    <row r="26" spans="1:5">
      <c r="A26" s="240"/>
      <c r="B26" s="234"/>
      <c r="C26" s="234"/>
      <c r="D26" s="235"/>
    </row>
    <row r="27" spans="1:5">
      <c r="A27" s="141" t="s">
        <v>1463</v>
      </c>
      <c r="B27" s="230"/>
      <c r="C27" s="236"/>
      <c r="D27" s="231"/>
    </row>
    <row r="28" spans="1:5">
      <c r="A28" s="141" t="s">
        <v>1464</v>
      </c>
      <c r="B28" s="229"/>
      <c r="C28" s="229"/>
      <c r="D28" s="231"/>
    </row>
    <row r="29" spans="1:5">
      <c r="A29" s="141" t="s">
        <v>1465</v>
      </c>
      <c r="B29" s="229"/>
      <c r="C29" s="236"/>
      <c r="D29" s="231"/>
    </row>
    <row r="30" spans="1:5">
      <c r="A30" s="220" t="s">
        <v>1450</v>
      </c>
      <c r="B30" s="220"/>
      <c r="C30" s="220"/>
      <c r="D30" s="241"/>
    </row>
    <row r="31" spans="1:5">
      <c r="A31" s="220"/>
      <c r="B31" s="220"/>
      <c r="C31" s="220"/>
      <c r="D31" s="241"/>
    </row>
    <row r="32" spans="1:5">
      <c r="B32" s="222"/>
      <c r="C32" s="222"/>
      <c r="D32" s="241"/>
    </row>
    <row r="33" s="208" customFormat="1" spans="2:4">
      <c r="B33" s="222"/>
      <c r="C33" s="222"/>
      <c r="D33" s="241"/>
    </row>
    <row r="34" s="208" customFormat="1" spans="2:4">
      <c r="B34" s="222"/>
      <c r="C34" s="222"/>
      <c r="D34" s="241"/>
    </row>
    <row r="35" s="208" customFormat="1" spans="2:4">
      <c r="B35" s="222"/>
      <c r="C35" s="222"/>
      <c r="D35" s="241"/>
    </row>
    <row r="36" s="208" customFormat="1" spans="2:4">
      <c r="B36" s="222"/>
      <c r="C36" s="222"/>
      <c r="D36" s="222"/>
    </row>
    <row r="37" s="208" customFormat="1" spans="2:4">
      <c r="B37" s="222"/>
      <c r="C37" s="222"/>
      <c r="D37" s="222"/>
    </row>
    <row r="38" s="208" customFormat="1" spans="2:4">
      <c r="B38" s="222"/>
      <c r="C38" s="222"/>
      <c r="D38" s="222"/>
    </row>
    <row r="39" s="208" customFormat="1" spans="2:4">
      <c r="B39" s="222"/>
      <c r="C39" s="222"/>
      <c r="D39" s="222"/>
    </row>
    <row r="40" s="208" customFormat="1" spans="2:4">
      <c r="B40" s="222"/>
      <c r="C40" s="222"/>
      <c r="D40" s="222"/>
    </row>
    <row r="41" s="208" customFormat="1" spans="2:4">
      <c r="B41" s="222"/>
      <c r="C41" s="222"/>
      <c r="D41" s="222"/>
    </row>
    <row r="42" s="208" customFormat="1" spans="2:4">
      <c r="B42" s="222"/>
      <c r="C42" s="222"/>
      <c r="D42" s="222"/>
    </row>
    <row r="43" s="208" customFormat="1" spans="2:4">
      <c r="B43" s="222"/>
      <c r="C43" s="222"/>
      <c r="D43" s="222"/>
    </row>
    <row r="44" s="208" customFormat="1" spans="2:4">
      <c r="B44" s="222"/>
      <c r="C44" s="222"/>
      <c r="D44" s="222"/>
    </row>
    <row r="45" s="208" customFormat="1" spans="2:4">
      <c r="B45" s="222"/>
      <c r="C45" s="222"/>
      <c r="D45" s="222"/>
    </row>
    <row r="46" s="208" customFormat="1" spans="2:4">
      <c r="B46" s="222"/>
      <c r="C46" s="222"/>
      <c r="D46" s="222"/>
    </row>
    <row r="47" s="208" customFormat="1"/>
    <row r="48" s="208" customFormat="1"/>
    <row r="49" s="208" customFormat="1"/>
    <row r="50" s="208" customFormat="1"/>
    <row r="51" s="208" customFormat="1"/>
    <row r="52" s="208" customFormat="1"/>
    <row r="53" s="208" customFormat="1"/>
    <row r="54" s="208" customFormat="1"/>
    <row r="55" s="208" customFormat="1"/>
    <row r="56" s="208" customFormat="1"/>
    <row r="57" s="208" customFormat="1"/>
  </sheetData>
  <mergeCells count="3">
    <mergeCell ref="A2:D2"/>
    <mergeCell ref="C3:D3"/>
    <mergeCell ref="A30:C31"/>
  </mergeCells>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43"/>
  <sheetViews>
    <sheetView workbookViewId="0">
      <selection activeCell="K39" sqref="K39"/>
    </sheetView>
  </sheetViews>
  <sheetFormatPr defaultColWidth="9" defaultRowHeight="13.5"/>
  <cols>
    <col min="1" max="1" width="30" style="208" customWidth="1"/>
    <col min="2" max="3" width="5.625" style="208" customWidth="1"/>
    <col min="4" max="4" width="7.875" style="208" customWidth="1"/>
    <col min="5" max="5" width="6.375" style="208" customWidth="1"/>
    <col min="6" max="6" width="6.75" style="208" customWidth="1"/>
    <col min="7" max="7" width="9.625" style="208" customWidth="1"/>
    <col min="8" max="8" width="8.25" style="208" customWidth="1"/>
    <col min="9" max="9" width="9.625" style="208" customWidth="1"/>
    <col min="10" max="10" width="10.625" style="208" customWidth="1"/>
    <col min="11" max="11" width="9" style="208"/>
    <col min="12" max="12" width="11.875" style="208" customWidth="1"/>
    <col min="13" max="16384" width="9" style="208"/>
  </cols>
  <sheetData>
    <row r="1" s="202" customFormat="1" ht="14.25" spans="1:10">
      <c r="A1" s="209"/>
    </row>
    <row r="2" s="203" customFormat="1" ht="25.5" spans="1:10">
      <c r="A2" s="203" t="s">
        <v>1466</v>
      </c>
    </row>
    <row r="3" s="204" customFormat="1" ht="14.25" spans="1:10">
      <c r="J3" s="204" t="s">
        <v>124</v>
      </c>
    </row>
    <row r="4" s="205" customFormat="1" spans="1:10">
      <c r="A4" s="194" t="s">
        <v>1467</v>
      </c>
      <c r="B4" s="194" t="s">
        <v>1468</v>
      </c>
      <c r="C4" s="194" t="s">
        <v>1469</v>
      </c>
      <c r="D4" s="194" t="s">
        <v>1470</v>
      </c>
      <c r="E4" s="194" t="s">
        <v>1471</v>
      </c>
      <c r="F4" s="194"/>
      <c r="G4" s="194"/>
      <c r="H4" s="194" t="s">
        <v>1472</v>
      </c>
      <c r="I4" s="194"/>
      <c r="J4" s="194" t="s">
        <v>1473</v>
      </c>
    </row>
    <row r="5" s="205" customFormat="1" ht="27" spans="1:10">
      <c r="A5" s="194"/>
      <c r="B5" s="194"/>
      <c r="C5" s="194"/>
      <c r="D5" s="194"/>
      <c r="E5" s="194" t="s">
        <v>1474</v>
      </c>
      <c r="F5" s="194" t="s">
        <v>1475</v>
      </c>
      <c r="G5" s="194" t="s">
        <v>1476</v>
      </c>
      <c r="H5" s="194" t="s">
        <v>1477</v>
      </c>
      <c r="I5" s="194" t="s">
        <v>1478</v>
      </c>
      <c r="J5" s="194"/>
    </row>
    <row r="6" s="206" customFormat="1" spans="1:10">
      <c r="A6" s="210" t="s">
        <v>1479</v>
      </c>
      <c r="B6" s="210"/>
      <c r="C6" s="210"/>
      <c r="D6" s="211"/>
      <c r="E6" s="211"/>
      <c r="F6" s="211"/>
      <c r="G6" s="211"/>
      <c r="H6" s="210"/>
      <c r="I6" s="210"/>
      <c r="J6" s="210"/>
    </row>
    <row r="7" s="207" customFormat="1" ht="15" spans="1:10">
      <c r="A7" s="212" t="s">
        <v>1456</v>
      </c>
      <c r="B7" s="213"/>
      <c r="C7" s="214"/>
      <c r="D7" s="215"/>
      <c r="E7" s="215"/>
      <c r="F7" s="216"/>
      <c r="G7" s="215"/>
      <c r="H7" s="214"/>
      <c r="I7" s="217"/>
      <c r="J7" s="218"/>
    </row>
    <row r="8" s="207" customFormat="1" ht="15" spans="1:10">
      <c r="A8" s="212" t="s">
        <v>1480</v>
      </c>
      <c r="B8" s="213"/>
      <c r="C8" s="219"/>
      <c r="D8" s="219"/>
      <c r="E8" s="219"/>
      <c r="F8" s="219"/>
      <c r="G8" s="219"/>
      <c r="H8" s="218"/>
      <c r="I8" s="218"/>
      <c r="J8" s="218"/>
    </row>
    <row r="9" s="207" customFormat="1" ht="15" spans="1:10">
      <c r="A9" s="212" t="s">
        <v>1457</v>
      </c>
      <c r="B9" s="213"/>
      <c r="C9" s="219"/>
      <c r="D9" s="219"/>
      <c r="E9" s="219"/>
      <c r="F9" s="219"/>
      <c r="G9" s="219"/>
      <c r="H9" s="218"/>
      <c r="I9" s="218"/>
      <c r="J9" s="218"/>
    </row>
    <row r="10" s="207" customFormat="1" ht="15" spans="1:10">
      <c r="A10" s="212" t="s">
        <v>1457</v>
      </c>
      <c r="B10" s="213"/>
      <c r="C10" s="219"/>
      <c r="D10" s="219"/>
      <c r="E10" s="219"/>
      <c r="F10" s="219"/>
      <c r="G10" s="219"/>
      <c r="H10" s="218"/>
      <c r="I10" s="218"/>
      <c r="J10" s="218"/>
    </row>
    <row r="11" s="206" customFormat="1" spans="1:10">
      <c r="A11" s="210" t="s">
        <v>1481</v>
      </c>
      <c r="B11" s="210"/>
      <c r="C11" s="210"/>
      <c r="D11" s="211"/>
      <c r="E11" s="211"/>
      <c r="F11" s="211"/>
      <c r="G11" s="211"/>
      <c r="H11" s="210"/>
      <c r="I11" s="210"/>
      <c r="J11" s="210"/>
    </row>
    <row r="12" s="207" customFormat="1" ht="15" spans="1:10">
      <c r="A12" s="212" t="s">
        <v>1456</v>
      </c>
      <c r="B12" s="213"/>
      <c r="C12" s="214"/>
      <c r="D12" s="215"/>
      <c r="E12" s="215"/>
      <c r="F12" s="216"/>
      <c r="G12" s="215"/>
      <c r="H12" s="214"/>
      <c r="I12" s="217"/>
      <c r="J12" s="218"/>
    </row>
    <row r="13" s="207" customFormat="1" ht="15" spans="1:10">
      <c r="A13" s="212" t="s">
        <v>1480</v>
      </c>
      <c r="B13" s="213"/>
      <c r="C13" s="214"/>
      <c r="D13" s="215"/>
      <c r="E13" s="215"/>
      <c r="F13" s="216"/>
      <c r="G13" s="215"/>
      <c r="H13" s="214"/>
      <c r="I13" s="217"/>
      <c r="J13" s="218"/>
    </row>
    <row r="14" s="207" customFormat="1" ht="15" spans="1:10">
      <c r="A14" s="212" t="s">
        <v>1457</v>
      </c>
      <c r="B14" s="213"/>
      <c r="C14" s="214"/>
      <c r="D14" s="215"/>
      <c r="E14" s="215"/>
      <c r="F14" s="216"/>
      <c r="G14" s="215"/>
      <c r="H14" s="214"/>
      <c r="I14" s="217"/>
      <c r="J14" s="218"/>
    </row>
    <row r="15" s="207" customFormat="1" ht="15" spans="1:10">
      <c r="A15" s="212" t="s">
        <v>1457</v>
      </c>
      <c r="B15" s="213"/>
      <c r="C15" s="214"/>
      <c r="D15" s="215"/>
      <c r="E15" s="215"/>
      <c r="F15" s="216"/>
      <c r="G15" s="215"/>
      <c r="H15" s="214"/>
      <c r="I15" s="217"/>
      <c r="J15" s="218"/>
    </row>
    <row r="16" s="206" customFormat="1" spans="1:10">
      <c r="A16" s="210" t="s">
        <v>1482</v>
      </c>
      <c r="B16" s="210"/>
      <c r="C16" s="210"/>
      <c r="D16" s="211"/>
      <c r="E16" s="211"/>
      <c r="F16" s="211"/>
      <c r="G16" s="211"/>
      <c r="H16" s="210"/>
      <c r="I16" s="210"/>
      <c r="J16" s="210"/>
    </row>
    <row r="17" s="207" customFormat="1" ht="15" spans="1:10">
      <c r="A17" s="212" t="s">
        <v>1456</v>
      </c>
      <c r="B17" s="213"/>
      <c r="C17" s="214"/>
      <c r="D17" s="215"/>
      <c r="E17" s="215"/>
      <c r="F17" s="216"/>
      <c r="G17" s="215"/>
      <c r="H17" s="214"/>
      <c r="I17" s="217"/>
      <c r="J17" s="218"/>
    </row>
    <row r="18" s="207" customFormat="1" ht="15" spans="1:10">
      <c r="A18" s="212" t="s">
        <v>1480</v>
      </c>
      <c r="B18" s="213"/>
      <c r="C18" s="214"/>
      <c r="D18" s="215"/>
      <c r="E18" s="215"/>
      <c r="F18" s="216"/>
      <c r="G18" s="215"/>
      <c r="H18" s="214"/>
      <c r="I18" s="217"/>
      <c r="J18" s="218"/>
    </row>
    <row r="19" s="207" customFormat="1" ht="15" spans="1:10">
      <c r="A19" s="212" t="s">
        <v>1457</v>
      </c>
      <c r="B19" s="213"/>
      <c r="C19" s="214"/>
      <c r="D19" s="215"/>
      <c r="E19" s="215"/>
      <c r="F19" s="216"/>
      <c r="G19" s="215"/>
      <c r="H19" s="214"/>
      <c r="I19" s="217"/>
      <c r="J19" s="218"/>
    </row>
    <row r="20" s="207" customFormat="1" ht="15" spans="1:10">
      <c r="A20" s="212" t="s">
        <v>1457</v>
      </c>
      <c r="B20" s="213"/>
      <c r="C20" s="214"/>
      <c r="D20" s="215"/>
      <c r="E20" s="215"/>
      <c r="F20" s="216"/>
      <c r="G20" s="215"/>
      <c r="H20" s="214"/>
      <c r="I20" s="217"/>
      <c r="J20" s="218"/>
    </row>
    <row r="21" s="207" customFormat="1" ht="15" spans="1:10">
      <c r="A21" s="218"/>
      <c r="B21" s="213"/>
      <c r="C21" s="219"/>
      <c r="D21" s="219"/>
      <c r="E21" s="219"/>
      <c r="F21" s="219"/>
      <c r="G21" s="219"/>
      <c r="H21" s="218"/>
      <c r="I21" s="218"/>
      <c r="J21" s="218"/>
    </row>
    <row r="22" s="205" customFormat="1" spans="1:10">
      <c r="A22" s="194" t="s">
        <v>1483</v>
      </c>
      <c r="B22" s="194"/>
      <c r="C22" s="194"/>
      <c r="D22" s="211"/>
      <c r="E22" s="211"/>
      <c r="F22" s="211"/>
      <c r="G22" s="211"/>
      <c r="H22" s="194"/>
      <c r="I22" s="194"/>
      <c r="J22" s="194"/>
    </row>
    <row r="23" s="207" customFormat="1" spans="1:10">
      <c r="A23" s="220" t="s">
        <v>1450</v>
      </c>
      <c r="B23" s="220"/>
      <c r="C23" s="220"/>
      <c r="D23" s="221"/>
      <c r="E23" s="221"/>
      <c r="F23" s="221"/>
      <c r="G23" s="221"/>
    </row>
    <row r="24" s="207" customFormat="1" spans="1:10">
      <c r="A24" s="220"/>
      <c r="B24" s="220"/>
      <c r="C24" s="220"/>
      <c r="D24" s="222"/>
      <c r="E24" s="222"/>
      <c r="F24" s="222"/>
      <c r="G24" s="222"/>
    </row>
    <row r="25" s="207" customFormat="1" spans="1:10">
      <c r="D25" s="222"/>
      <c r="E25" s="222"/>
      <c r="F25" s="222"/>
      <c r="G25" s="222"/>
    </row>
    <row r="26" s="207" customFormat="1" spans="1:10">
      <c r="D26" s="222"/>
      <c r="E26" s="222"/>
      <c r="F26" s="222"/>
      <c r="G26" s="222"/>
    </row>
    <row r="27" spans="1:10">
      <c r="D27" s="222"/>
      <c r="E27" s="222"/>
      <c r="F27" s="222"/>
      <c r="G27" s="222"/>
    </row>
    <row r="28" spans="1:10">
      <c r="D28" s="222"/>
      <c r="E28" s="222"/>
      <c r="F28" s="222"/>
      <c r="G28" s="222"/>
    </row>
    <row r="29" spans="1:10">
      <c r="D29" s="222"/>
      <c r="E29" s="222"/>
      <c r="F29" s="222"/>
      <c r="G29" s="222"/>
    </row>
    <row r="30" spans="1:10">
      <c r="D30" s="222"/>
      <c r="E30" s="222"/>
      <c r="F30" s="222"/>
      <c r="G30" s="222"/>
    </row>
    <row r="31" spans="1:10">
      <c r="D31" s="222"/>
      <c r="E31" s="222"/>
      <c r="F31" s="222"/>
      <c r="G31" s="222"/>
    </row>
    <row r="32" spans="1:10">
      <c r="D32" s="222"/>
      <c r="E32" s="222"/>
      <c r="F32" s="222"/>
      <c r="G32" s="222"/>
    </row>
    <row r="33" spans="4:7">
      <c r="D33" s="222"/>
      <c r="E33" s="222"/>
      <c r="F33" s="222"/>
      <c r="G33" s="222"/>
    </row>
    <row r="34" spans="4:7">
      <c r="D34" s="222"/>
      <c r="E34" s="222"/>
      <c r="F34" s="222"/>
      <c r="G34" s="222"/>
    </row>
    <row r="35" spans="4:7">
      <c r="D35" s="222"/>
      <c r="E35" s="222"/>
      <c r="F35" s="222"/>
      <c r="G35" s="222"/>
    </row>
    <row r="36" spans="4:7">
      <c r="D36" s="222"/>
      <c r="E36" s="222"/>
      <c r="F36" s="222"/>
      <c r="G36" s="222"/>
    </row>
    <row r="37" spans="4:7">
      <c r="D37" s="222"/>
      <c r="E37" s="222"/>
      <c r="F37" s="222"/>
      <c r="G37" s="222"/>
    </row>
    <row r="38" spans="4:7">
      <c r="D38" s="222"/>
      <c r="E38" s="222"/>
      <c r="F38" s="222"/>
      <c r="G38" s="222"/>
    </row>
    <row r="39" spans="4:7">
      <c r="D39" s="222"/>
      <c r="E39" s="222"/>
      <c r="F39" s="222"/>
      <c r="G39" s="222"/>
    </row>
    <row r="40" spans="4:7">
      <c r="D40" s="222"/>
      <c r="E40" s="222"/>
      <c r="F40" s="222"/>
      <c r="G40" s="222"/>
    </row>
    <row r="41" spans="4:7">
      <c r="D41" s="222"/>
      <c r="E41" s="222"/>
      <c r="F41" s="222"/>
      <c r="G41" s="222"/>
    </row>
    <row r="42" spans="4:7">
      <c r="D42" s="222"/>
      <c r="E42" s="222"/>
      <c r="F42" s="222"/>
      <c r="G42" s="222"/>
    </row>
    <row r="43" spans="4:7">
      <c r="D43" s="222"/>
      <c r="E43" s="222"/>
      <c r="F43" s="222"/>
      <c r="G43" s="222"/>
    </row>
  </sheetData>
  <mergeCells count="9">
    <mergeCell ref="A2:J2"/>
    <mergeCell ref="E4:G4"/>
    <mergeCell ref="H4:I4"/>
    <mergeCell ref="A4:A5"/>
    <mergeCell ref="B4:B5"/>
    <mergeCell ref="C4:C5"/>
    <mergeCell ref="D4:D5"/>
    <mergeCell ref="J4:J5"/>
    <mergeCell ref="A23:C24"/>
  </mergeCells>
  <pageMargins left="0.7" right="0.7"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1"/>
  <sheetViews>
    <sheetView workbookViewId="0">
      <selection activeCell="A3" sqref="A3:E10"/>
    </sheetView>
  </sheetViews>
  <sheetFormatPr defaultColWidth="9" defaultRowHeight="24.9" customHeight="1" outlineLevelCol="4"/>
  <cols>
    <col min="1" max="1" width="31.6" style="147" customWidth="1"/>
    <col min="2" max="5" width="11.4" style="147" customWidth="1"/>
    <col min="6" max="16384" width="9" style="147"/>
  </cols>
  <sheetData>
    <row r="1" s="147" customFormat="1" ht="30" customHeight="1" spans="1:5">
      <c r="A1" s="152" t="s">
        <v>1484</v>
      </c>
      <c r="B1" s="152"/>
      <c r="C1" s="152"/>
      <c r="D1" s="152"/>
      <c r="E1" s="152"/>
    </row>
    <row r="2" s="147" customFormat="1" ht="20.1" customHeight="1" spans="1:5">
      <c r="D2" s="199"/>
      <c r="E2" s="39" t="s">
        <v>1485</v>
      </c>
    </row>
    <row r="3" s="147" customFormat="1" customHeight="1" spans="1:5">
      <c r="A3" s="140" t="s">
        <v>63</v>
      </c>
      <c r="B3" s="154" t="s">
        <v>64</v>
      </c>
      <c r="C3" s="154" t="s">
        <v>65</v>
      </c>
      <c r="D3" s="154" t="s">
        <v>66</v>
      </c>
      <c r="E3" s="154" t="s">
        <v>97</v>
      </c>
    </row>
    <row r="4" s="147" customFormat="1" customHeight="1" spans="1:5">
      <c r="A4" s="165" t="s">
        <v>1486</v>
      </c>
      <c r="B4" s="143"/>
      <c r="C4" s="143"/>
      <c r="D4" s="143"/>
      <c r="E4" s="195"/>
    </row>
    <row r="5" s="147" customFormat="1" customHeight="1" spans="1:5">
      <c r="A5" s="165" t="s">
        <v>1487</v>
      </c>
      <c r="B5" s="143"/>
      <c r="C5" s="143"/>
      <c r="D5" s="143"/>
      <c r="E5" s="195"/>
    </row>
    <row r="6" s="147" customFormat="1" customHeight="1" spans="1:5">
      <c r="A6" s="165" t="s">
        <v>1488</v>
      </c>
      <c r="B6" s="200">
        <v>14230</v>
      </c>
      <c r="C6" s="143">
        <v>8650</v>
      </c>
      <c r="D6" s="143">
        <v>8721</v>
      </c>
      <c r="E6" s="195">
        <v>100.820809248555</v>
      </c>
    </row>
    <row r="7" s="147" customFormat="1" customHeight="1" spans="1:5">
      <c r="A7" s="165" t="s">
        <v>1489</v>
      </c>
      <c r="B7" s="200"/>
      <c r="C7" s="143"/>
      <c r="D7" s="143"/>
      <c r="E7" s="195"/>
    </row>
    <row r="8" s="147" customFormat="1" customHeight="1" spans="1:5">
      <c r="A8" s="165" t="s">
        <v>1490</v>
      </c>
      <c r="B8" s="200"/>
      <c r="C8" s="143"/>
      <c r="D8" s="143"/>
      <c r="E8" s="195"/>
    </row>
    <row r="9" s="147" customFormat="1" customHeight="1" spans="1:5">
      <c r="A9" s="165" t="s">
        <v>1491</v>
      </c>
      <c r="B9" s="200">
        <v>10500</v>
      </c>
      <c r="C9" s="143">
        <v>10500</v>
      </c>
      <c r="D9" s="143">
        <v>10503</v>
      </c>
      <c r="E9" s="195">
        <v>100.02</v>
      </c>
    </row>
    <row r="10" s="163" customFormat="1" customHeight="1" spans="1:5">
      <c r="A10" s="201" t="s">
        <v>94</v>
      </c>
      <c r="B10" s="146">
        <f>SUM(B4:B9)</f>
        <v>24730</v>
      </c>
      <c r="C10" s="146">
        <f>SUM(C4:C9)</f>
        <v>19150</v>
      </c>
      <c r="D10" s="146">
        <f>SUM(D4:D9)</f>
        <v>19224</v>
      </c>
      <c r="E10" s="198">
        <f>D10/C10*100</f>
        <v>100.386422976501</v>
      </c>
    </row>
    <row r="11" s="150" customFormat="1" customHeight="1" spans="1:5">
      <c r="B11" s="184"/>
    </row>
  </sheetData>
  <mergeCells count="1">
    <mergeCell ref="A1:E1"/>
  </mergeCells>
  <printOptions horizontalCentered="1"/>
  <pageMargins left="0.708333333333333" right="0.708333333333333" top="0.747916666666667" bottom="0.747916666666667" header="0.314583333333333" footer="0.314583333333333"/>
  <pageSetup paperSize="9" firstPageNumber="108" orientation="portrait" useFirstPageNumber="1"/>
  <headerFooter>
    <oddFooter>&amp;C&amp;P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23"/>
  <sheetViews>
    <sheetView showZeros="0" workbookViewId="0">
      <selection activeCell="B16" sqref="B16"/>
    </sheetView>
  </sheetViews>
  <sheetFormatPr defaultColWidth="9" defaultRowHeight="25.2" customHeight="1" outlineLevelCol="4"/>
  <cols>
    <col min="1" max="1" width="31.6" style="185" customWidth="1"/>
    <col min="2" max="2" width="11.4" style="185" customWidth="1"/>
    <col min="3" max="4" width="11.4" style="189" customWidth="1"/>
    <col min="5" max="5" width="11.4" style="185" customWidth="1"/>
    <col min="6" max="16384" width="9" style="185"/>
  </cols>
  <sheetData>
    <row r="1" s="185" customFormat="1" ht="30" customHeight="1" spans="1:5">
      <c r="A1" s="190" t="s">
        <v>1492</v>
      </c>
      <c r="B1" s="190"/>
      <c r="C1" s="190"/>
      <c r="D1" s="190"/>
      <c r="E1" s="190"/>
    </row>
    <row r="2" s="186" customFormat="1" ht="20.1" customHeight="1" spans="1:5">
      <c r="C2" s="191"/>
      <c r="D2" s="192"/>
      <c r="E2" s="193" t="s">
        <v>1493</v>
      </c>
    </row>
    <row r="3" s="187" customFormat="1" ht="24.9" customHeight="1" spans="1:5">
      <c r="A3" s="140" t="s">
        <v>63</v>
      </c>
      <c r="B3" s="194" t="s">
        <v>64</v>
      </c>
      <c r="C3" s="194" t="s">
        <v>65</v>
      </c>
      <c r="D3" s="194" t="s">
        <v>66</v>
      </c>
      <c r="E3" s="194" t="s">
        <v>97</v>
      </c>
    </row>
    <row r="4" s="188" customFormat="1" ht="24.9" customHeight="1" spans="1:5">
      <c r="A4" s="156" t="s">
        <v>1494</v>
      </c>
      <c r="B4" s="157"/>
      <c r="C4" s="157"/>
      <c r="D4" s="157"/>
      <c r="E4" s="195"/>
    </row>
    <row r="5" s="185" customFormat="1" ht="24.9" customHeight="1" spans="1:5">
      <c r="A5" s="156" t="s">
        <v>1495</v>
      </c>
      <c r="B5" s="157"/>
      <c r="C5" s="157"/>
      <c r="D5" s="157"/>
      <c r="E5" s="195"/>
    </row>
    <row r="6" s="185" customFormat="1" ht="24.9" customHeight="1" spans="1:5">
      <c r="A6" s="156" t="s">
        <v>1496</v>
      </c>
      <c r="B6" s="157"/>
      <c r="C6" s="157"/>
      <c r="D6" s="157"/>
      <c r="E6" s="195"/>
    </row>
    <row r="7" s="185" customFormat="1" ht="24.9" customHeight="1" spans="1:5">
      <c r="A7" s="156" t="s">
        <v>1497</v>
      </c>
      <c r="B7" s="157"/>
      <c r="C7" s="157"/>
      <c r="D7" s="157"/>
      <c r="E7" s="195"/>
    </row>
    <row r="8" s="185" customFormat="1" ht="24.9" customHeight="1" spans="1:5">
      <c r="A8" s="156" t="s">
        <v>1498</v>
      </c>
      <c r="B8" s="157"/>
      <c r="C8" s="157"/>
      <c r="D8" s="157"/>
      <c r="E8" s="195"/>
    </row>
    <row r="9" s="185" customFormat="1" ht="24.9" customHeight="1" spans="1:5">
      <c r="A9" s="156" t="s">
        <v>1499</v>
      </c>
      <c r="B9" s="157"/>
      <c r="C9" s="157"/>
      <c r="D9" s="157"/>
      <c r="E9" s="195"/>
    </row>
    <row r="10" s="185" customFormat="1" ht="24.9" customHeight="1" spans="1:5">
      <c r="A10" s="156" t="s">
        <v>1500</v>
      </c>
      <c r="B10" s="157">
        <v>18960</v>
      </c>
      <c r="C10" s="157">
        <v>11229</v>
      </c>
      <c r="D10" s="157">
        <v>10535</v>
      </c>
      <c r="E10" s="195">
        <v>93.8195743165019</v>
      </c>
    </row>
    <row r="11" s="185" customFormat="1" ht="24.9" customHeight="1" spans="1:5">
      <c r="A11" s="196" t="s">
        <v>1501</v>
      </c>
      <c r="B11" s="157"/>
      <c r="C11" s="157"/>
      <c r="D11" s="157"/>
      <c r="E11" s="195"/>
    </row>
    <row r="12" s="185" customFormat="1" ht="24.9" customHeight="1" spans="1:5">
      <c r="A12" s="196" t="s">
        <v>1502</v>
      </c>
      <c r="B12" s="157"/>
      <c r="C12" s="157"/>
      <c r="D12" s="157"/>
      <c r="E12" s="195"/>
    </row>
    <row r="13" s="185" customFormat="1" ht="24.9" customHeight="1" spans="1:5">
      <c r="A13" s="196" t="s">
        <v>1503</v>
      </c>
      <c r="B13" s="157">
        <v>10</v>
      </c>
      <c r="C13" s="157">
        <v>10</v>
      </c>
      <c r="D13" s="157">
        <v>10</v>
      </c>
      <c r="E13" s="195">
        <v>100</v>
      </c>
    </row>
    <row r="14" s="185" customFormat="1" ht="24.9" customHeight="1" spans="1:5">
      <c r="A14" s="196" t="s">
        <v>1504</v>
      </c>
      <c r="B14" s="157"/>
      <c r="C14" s="157"/>
      <c r="D14" s="157"/>
      <c r="E14" s="195"/>
    </row>
    <row r="15" s="185" customFormat="1" ht="24.9" customHeight="1" spans="1:5">
      <c r="A15" s="196" t="s">
        <v>1505</v>
      </c>
      <c r="B15" s="157"/>
      <c r="C15" s="157"/>
      <c r="D15" s="157"/>
      <c r="E15" s="195"/>
    </row>
    <row r="16" s="185" customFormat="1" ht="24.9" customHeight="1" spans="1:5">
      <c r="A16" s="196" t="s">
        <v>1506</v>
      </c>
      <c r="B16" s="157"/>
      <c r="C16" s="157"/>
      <c r="D16" s="157"/>
      <c r="E16" s="195"/>
    </row>
    <row r="17" s="185" customFormat="1" ht="24.9" customHeight="1" spans="1:5">
      <c r="A17" s="196" t="s">
        <v>1507</v>
      </c>
      <c r="B17" s="157"/>
      <c r="C17" s="157"/>
      <c r="D17" s="157"/>
      <c r="E17" s="195"/>
    </row>
    <row r="18" customHeight="1" spans="1:5">
      <c r="A18" s="196" t="s">
        <v>1508</v>
      </c>
      <c r="B18" s="157"/>
      <c r="C18" s="157"/>
      <c r="D18" s="157"/>
      <c r="E18" s="195"/>
    </row>
    <row r="19" customHeight="1" spans="1:5">
      <c r="A19" s="196" t="s">
        <v>1509</v>
      </c>
      <c r="B19" s="157">
        <v>100</v>
      </c>
      <c r="C19" s="157">
        <v>38714</v>
      </c>
      <c r="D19" s="157">
        <v>37244</v>
      </c>
      <c r="E19" s="195">
        <v>96.2029240068192</v>
      </c>
    </row>
    <row r="20" customHeight="1" spans="1:5">
      <c r="A20" s="196" t="s">
        <v>1510</v>
      </c>
      <c r="B20" s="157">
        <v>10400</v>
      </c>
      <c r="C20" s="157">
        <v>9686</v>
      </c>
      <c r="D20" s="157">
        <v>9686</v>
      </c>
      <c r="E20" s="195">
        <v>100</v>
      </c>
    </row>
    <row r="21" customHeight="1" spans="1:5">
      <c r="A21" s="196" t="s">
        <v>1511</v>
      </c>
      <c r="B21" s="157"/>
      <c r="C21" s="157">
        <v>51</v>
      </c>
      <c r="D21" s="157">
        <v>51</v>
      </c>
      <c r="E21" s="195">
        <v>100</v>
      </c>
    </row>
    <row r="22" customHeight="1" spans="1:5">
      <c r="A22" s="196" t="s">
        <v>1512</v>
      </c>
      <c r="B22" s="157"/>
      <c r="C22" s="157"/>
      <c r="D22" s="157"/>
      <c r="E22" s="195"/>
    </row>
    <row r="23" customHeight="1" spans="1:5">
      <c r="A23" s="197" t="s">
        <v>122</v>
      </c>
      <c r="B23" s="162">
        <v>29470</v>
      </c>
      <c r="C23" s="162">
        <v>59690</v>
      </c>
      <c r="D23" s="162">
        <v>57526</v>
      </c>
      <c r="E23" s="198">
        <v>96.3746021109064</v>
      </c>
    </row>
  </sheetData>
  <mergeCells count="1">
    <mergeCell ref="A1:E1"/>
  </mergeCells>
  <printOptions horizontalCentered="1"/>
  <pageMargins left="0.708333333333333" right="0.708333333333333" top="0.747916666666667" bottom="0.747916666666667" header="0.314583333333333" footer="0.314583333333333"/>
  <pageSetup paperSize="9" scale="81" firstPageNumber="109" fitToHeight="0" orientation="portrait" useFirstPageNumber="1"/>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28"/>
  <sheetViews>
    <sheetView showZeros="0" workbookViewId="0">
      <selection activeCell="D27" sqref="D27"/>
    </sheetView>
  </sheetViews>
  <sheetFormatPr defaultColWidth="9" defaultRowHeight="25.2" customHeight="1" outlineLevelCol="4"/>
  <cols>
    <col min="1" max="1" width="29.5" style="185" customWidth="1"/>
    <col min="2" max="2" width="11.5" style="185" customWidth="1"/>
    <col min="3" max="3" width="11.5" style="189" customWidth="1"/>
    <col min="4" max="4" width="11.5" style="185" customWidth="1"/>
    <col min="5" max="5" width="11.1" style="185" customWidth="1"/>
    <col min="6" max="16384" width="9" style="185"/>
  </cols>
  <sheetData>
    <row r="1" s="185" customFormat="1" ht="39" customHeight="1" spans="1:5">
      <c r="A1" s="190" t="s">
        <v>95</v>
      </c>
      <c r="B1" s="190"/>
      <c r="C1" s="190"/>
      <c r="D1" s="190"/>
      <c r="E1" s="190"/>
    </row>
    <row r="2" s="185" customFormat="1" ht="36" customHeight="1" spans="1:5">
      <c r="C2" s="189"/>
      <c r="D2" s="413" t="s">
        <v>96</v>
      </c>
      <c r="E2" s="192"/>
    </row>
    <row r="3" s="185" customFormat="1" ht="24.9" customHeight="1" spans="1:5">
      <c r="A3" s="194" t="s">
        <v>63</v>
      </c>
      <c r="B3" s="194" t="s">
        <v>64</v>
      </c>
      <c r="C3" s="194" t="s">
        <v>65</v>
      </c>
      <c r="D3" s="194" t="s">
        <v>66</v>
      </c>
      <c r="E3" s="194" t="s">
        <v>97</v>
      </c>
    </row>
    <row r="4" s="185" customFormat="1" ht="24.9" customHeight="1" spans="1:5">
      <c r="A4" s="156" t="s">
        <v>98</v>
      </c>
      <c r="B4" s="157">
        <v>6542</v>
      </c>
      <c r="C4" s="157">
        <v>6666</v>
      </c>
      <c r="D4" s="157">
        <v>6115</v>
      </c>
      <c r="E4" s="414">
        <v>91.7341734173417</v>
      </c>
    </row>
    <row r="5" s="185" customFormat="1" ht="24.9" customHeight="1" spans="1:5">
      <c r="A5" s="156" t="s">
        <v>99</v>
      </c>
      <c r="B5" s="157">
        <v>0</v>
      </c>
      <c r="C5" s="157"/>
      <c r="D5" s="157"/>
      <c r="E5" s="414"/>
    </row>
    <row r="6" s="185" customFormat="1" ht="24.9" customHeight="1" spans="1:5">
      <c r="A6" s="156" t="s">
        <v>100</v>
      </c>
      <c r="B6" s="157">
        <v>0</v>
      </c>
      <c r="C6" s="157"/>
      <c r="D6" s="157"/>
      <c r="E6" s="414"/>
    </row>
    <row r="7" s="185" customFormat="1" ht="24.9" customHeight="1" spans="1:5">
      <c r="A7" s="156" t="s">
        <v>101</v>
      </c>
      <c r="B7" s="157">
        <v>740</v>
      </c>
      <c r="C7" s="157">
        <v>730</v>
      </c>
      <c r="D7" s="157">
        <v>590</v>
      </c>
      <c r="E7" s="414">
        <v>80.8219178082192</v>
      </c>
    </row>
    <row r="8" s="185" customFormat="1" ht="24.9" customHeight="1" spans="1:5">
      <c r="A8" s="156" t="s">
        <v>102</v>
      </c>
      <c r="B8" s="157">
        <v>5199</v>
      </c>
      <c r="C8" s="157">
        <v>5720</v>
      </c>
      <c r="D8" s="157">
        <v>5245</v>
      </c>
      <c r="E8" s="414">
        <v>91.6958041958042</v>
      </c>
    </row>
    <row r="9" s="185" customFormat="1" ht="24.9" customHeight="1" spans="1:5">
      <c r="A9" s="156" t="s">
        <v>103</v>
      </c>
      <c r="B9" s="157">
        <v>47</v>
      </c>
      <c r="C9" s="157">
        <v>1912</v>
      </c>
      <c r="D9" s="157">
        <v>1621</v>
      </c>
      <c r="E9" s="414">
        <v>84.7803347280335</v>
      </c>
    </row>
    <row r="10" s="185" customFormat="1" ht="24.9" customHeight="1" spans="1:5">
      <c r="A10" s="156" t="s">
        <v>104</v>
      </c>
      <c r="B10" s="157">
        <v>8</v>
      </c>
      <c r="C10" s="157">
        <v>15</v>
      </c>
      <c r="D10" s="157">
        <v>15</v>
      </c>
      <c r="E10" s="414">
        <v>100</v>
      </c>
    </row>
    <row r="11" s="185" customFormat="1" ht="24.9" customHeight="1" spans="1:5">
      <c r="A11" s="156" t="s">
        <v>105</v>
      </c>
      <c r="B11" s="157">
        <v>1633</v>
      </c>
      <c r="C11" s="157">
        <v>2344</v>
      </c>
      <c r="D11" s="157">
        <v>2320</v>
      </c>
      <c r="E11" s="414">
        <v>98.9761092150171</v>
      </c>
    </row>
    <row r="12" s="185" customFormat="1" ht="24.9" customHeight="1" spans="1:5">
      <c r="A12" s="156" t="s">
        <v>106</v>
      </c>
      <c r="B12" s="157">
        <v>608</v>
      </c>
      <c r="C12" s="157">
        <v>446</v>
      </c>
      <c r="D12" s="157">
        <v>445</v>
      </c>
      <c r="E12" s="414">
        <v>99.7757847533632</v>
      </c>
    </row>
    <row r="13" s="185" customFormat="1" ht="24.9" customHeight="1" spans="1:5">
      <c r="A13" s="156" t="s">
        <v>107</v>
      </c>
      <c r="B13" s="157">
        <v>1044</v>
      </c>
      <c r="C13" s="157">
        <v>1878</v>
      </c>
      <c r="D13" s="157">
        <v>1648</v>
      </c>
      <c r="E13" s="414">
        <v>87.7529286474973</v>
      </c>
    </row>
    <row r="14" s="185" customFormat="1" ht="24.9" customHeight="1" spans="1:5">
      <c r="A14" s="156" t="s">
        <v>108</v>
      </c>
      <c r="B14" s="157">
        <v>9485</v>
      </c>
      <c r="C14" s="157">
        <v>29088</v>
      </c>
      <c r="D14" s="157">
        <v>24309</v>
      </c>
      <c r="E14" s="414">
        <v>83.5705445544555</v>
      </c>
    </row>
    <row r="15" s="185" customFormat="1" ht="24.9" customHeight="1" spans="1:5">
      <c r="A15" s="156" t="s">
        <v>109</v>
      </c>
      <c r="B15" s="157">
        <v>2308</v>
      </c>
      <c r="C15" s="157">
        <v>8512</v>
      </c>
      <c r="D15" s="157">
        <v>8328</v>
      </c>
      <c r="E15" s="414">
        <v>97.8383458646617</v>
      </c>
    </row>
    <row r="16" s="185" customFormat="1" ht="24.9" customHeight="1" spans="1:5">
      <c r="A16" s="156" t="s">
        <v>110</v>
      </c>
      <c r="B16" s="157">
        <v>255</v>
      </c>
      <c r="C16" s="157">
        <v>2066</v>
      </c>
      <c r="D16" s="157">
        <v>1907</v>
      </c>
      <c r="E16" s="414">
        <v>92.3039690222652</v>
      </c>
    </row>
    <row r="17" s="185" customFormat="1" ht="24.9" customHeight="1" spans="1:5">
      <c r="A17" s="156" t="s">
        <v>111</v>
      </c>
      <c r="B17" s="157">
        <v>5827</v>
      </c>
      <c r="C17" s="157">
        <v>13801</v>
      </c>
      <c r="D17" s="157">
        <v>13774</v>
      </c>
      <c r="E17" s="414">
        <v>99.8043620027534</v>
      </c>
    </row>
    <row r="18" s="185" customFormat="1" ht="24.9" customHeight="1" spans="1:5">
      <c r="A18" s="156" t="s">
        <v>112</v>
      </c>
      <c r="B18" s="157">
        <v>81</v>
      </c>
      <c r="C18" s="157">
        <v>202</v>
      </c>
      <c r="D18" s="157">
        <v>202</v>
      </c>
      <c r="E18" s="414">
        <v>100</v>
      </c>
    </row>
    <row r="19" s="185" customFormat="1" ht="24.9" customHeight="1" spans="1:5">
      <c r="A19" s="156" t="s">
        <v>113</v>
      </c>
      <c r="B19" s="157">
        <v>0</v>
      </c>
      <c r="C19" s="157">
        <v>273</v>
      </c>
      <c r="D19" s="157">
        <v>189</v>
      </c>
      <c r="E19" s="414">
        <v>69.2307692307692</v>
      </c>
    </row>
    <row r="20" s="185" customFormat="1" ht="24.9" customHeight="1" spans="1:5">
      <c r="A20" s="156" t="s">
        <v>114</v>
      </c>
      <c r="B20" s="157">
        <v>66</v>
      </c>
      <c r="C20" s="157">
        <v>225</v>
      </c>
      <c r="D20" s="157">
        <v>95</v>
      </c>
      <c r="E20" s="414">
        <v>42.2222222222222</v>
      </c>
    </row>
    <row r="21" s="185" customFormat="1" ht="24.9" customHeight="1" spans="1:5">
      <c r="A21" s="156" t="s">
        <v>115</v>
      </c>
      <c r="B21" s="157">
        <v>1077</v>
      </c>
      <c r="C21" s="157">
        <v>1772</v>
      </c>
      <c r="D21" s="157">
        <v>1285</v>
      </c>
      <c r="E21" s="414">
        <v>72.5169300225734</v>
      </c>
    </row>
    <row r="22" s="185" customFormat="1" ht="24.9" customHeight="1" spans="1:5">
      <c r="A22" s="156" t="s">
        <v>116</v>
      </c>
      <c r="B22" s="157">
        <v>0</v>
      </c>
      <c r="C22" s="157"/>
      <c r="D22" s="157"/>
      <c r="E22" s="414"/>
    </row>
    <row r="23" s="185" customFormat="1" ht="24.9" customHeight="1" spans="1:5">
      <c r="A23" s="156" t="s">
        <v>117</v>
      </c>
      <c r="B23" s="157">
        <v>1403</v>
      </c>
      <c r="C23" s="157">
        <v>1415</v>
      </c>
      <c r="D23" s="157">
        <v>1027</v>
      </c>
      <c r="E23" s="414">
        <v>72.5795053003533</v>
      </c>
    </row>
    <row r="24" s="185" customFormat="1" ht="24.9" customHeight="1" spans="1:5">
      <c r="A24" s="156" t="s">
        <v>118</v>
      </c>
      <c r="B24" s="157">
        <v>700</v>
      </c>
      <c r="C24" s="157"/>
      <c r="D24" s="157"/>
      <c r="E24" s="414"/>
    </row>
    <row r="25" s="185" customFormat="1" ht="24.9" customHeight="1" spans="1:5">
      <c r="A25" s="156" t="s">
        <v>119</v>
      </c>
      <c r="B25" s="157">
        <v>13631</v>
      </c>
      <c r="C25" s="157">
        <v>1219</v>
      </c>
      <c r="D25" s="157">
        <v>520</v>
      </c>
      <c r="E25" s="414">
        <v>42.6579163248564</v>
      </c>
    </row>
    <row r="26" s="185" customFormat="1" ht="24.9" customHeight="1" spans="1:5">
      <c r="A26" s="156" t="s">
        <v>120</v>
      </c>
      <c r="B26" s="157">
        <v>1600</v>
      </c>
      <c r="C26" s="157">
        <v>1464</v>
      </c>
      <c r="D26" s="157">
        <v>1464</v>
      </c>
      <c r="E26" s="414">
        <v>100</v>
      </c>
    </row>
    <row r="27" s="185" customFormat="1" ht="24.9" customHeight="1" spans="1:5">
      <c r="A27" s="156" t="s">
        <v>121</v>
      </c>
      <c r="B27" s="157">
        <v>0</v>
      </c>
      <c r="C27" s="157">
        <v>10</v>
      </c>
      <c r="D27" s="157">
        <v>10</v>
      </c>
      <c r="E27" s="414">
        <v>100</v>
      </c>
    </row>
    <row r="28" s="185" customFormat="1" ht="24.9" customHeight="1" spans="1:5">
      <c r="A28" s="201" t="s">
        <v>122</v>
      </c>
      <c r="B28" s="340">
        <f>SUM(B4:B27)</f>
        <v>52254</v>
      </c>
      <c r="C28" s="340">
        <f>SUM(C4:C27)</f>
        <v>79758</v>
      </c>
      <c r="D28" s="340">
        <f>SUM(D4:D27)</f>
        <v>71109</v>
      </c>
      <c r="E28" s="415">
        <v>89.1559467388851</v>
      </c>
    </row>
  </sheetData>
  <mergeCells count="2">
    <mergeCell ref="A1:E1"/>
    <mergeCell ref="D2:E2"/>
  </mergeCells>
  <printOptions horizontalCentered="1"/>
  <pageMargins left="0.708661417322835" right="0.708661417322835" top="0.748031496062992" bottom="0.748031496062992" header="0.31496062992126" footer="0.31496062992126"/>
  <pageSetup paperSize="9" scale="85" firstPageNumber="2" fitToHeight="0" orientation="portrait" useFirstPageNumber="1"/>
  <headerFooter>
    <oddFooter>&amp;C&amp;P</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5"/>
  <sheetViews>
    <sheetView workbookViewId="0">
      <selection activeCell="A3" sqref="A3:D12"/>
    </sheetView>
  </sheetViews>
  <sheetFormatPr defaultColWidth="9" defaultRowHeight="24.9" customHeight="1" outlineLevelCol="5"/>
  <cols>
    <col min="1" max="1" width="32.6" style="137" customWidth="1"/>
    <col min="2" max="2" width="11.4" style="137" customWidth="1"/>
    <col min="3" max="3" width="32.6" style="137" customWidth="1"/>
    <col min="4" max="4" width="11.4" style="137" customWidth="1"/>
    <col min="5" max="5" width="9" style="137"/>
    <col min="6" max="6" width="9.5" style="137" customWidth="1"/>
    <col min="7" max="16384" width="9" style="137"/>
  </cols>
  <sheetData>
    <row r="1" s="137" customFormat="1" ht="30" customHeight="1" spans="1:6">
      <c r="A1" s="138" t="s">
        <v>1513</v>
      </c>
      <c r="B1" s="138"/>
      <c r="C1" s="138"/>
      <c r="D1" s="138"/>
    </row>
    <row r="2" s="137" customFormat="1" ht="20.1" customHeight="1" spans="1:6">
      <c r="A2" s="139" t="s">
        <v>124</v>
      </c>
      <c r="B2" s="139"/>
      <c r="C2" s="139"/>
      <c r="D2" s="139"/>
    </row>
    <row r="3" s="137" customFormat="1" customHeight="1" spans="1:6">
      <c r="A3" s="183" t="s">
        <v>1514</v>
      </c>
      <c r="B3" s="154" t="s">
        <v>125</v>
      </c>
      <c r="C3" s="183" t="s">
        <v>1514</v>
      </c>
      <c r="D3" s="154" t="s">
        <v>125</v>
      </c>
    </row>
    <row r="4" s="137" customFormat="1" customHeight="1" spans="1:6">
      <c r="A4" s="142" t="s">
        <v>1515</v>
      </c>
      <c r="B4" s="143">
        <v>19224</v>
      </c>
      <c r="C4" s="142" t="s">
        <v>1516</v>
      </c>
      <c r="D4" s="143">
        <v>57526</v>
      </c>
    </row>
    <row r="5" s="137" customFormat="1" customHeight="1" spans="1:6">
      <c r="A5" s="142" t="s">
        <v>128</v>
      </c>
      <c r="B5" s="143">
        <v>14</v>
      </c>
      <c r="C5" s="142" t="s">
        <v>129</v>
      </c>
      <c r="D5" s="143"/>
    </row>
    <row r="6" s="137" customFormat="1" customHeight="1" spans="1:6">
      <c r="A6" s="142" t="s">
        <v>136</v>
      </c>
      <c r="B6" s="143"/>
      <c r="C6" s="142" t="s">
        <v>137</v>
      </c>
      <c r="D6" s="143"/>
    </row>
    <row r="7" s="137" customFormat="1" customHeight="1" spans="1:6">
      <c r="A7" s="142" t="s">
        <v>1517</v>
      </c>
      <c r="B7" s="143"/>
      <c r="C7" s="142" t="s">
        <v>144</v>
      </c>
      <c r="D7" s="143"/>
    </row>
    <row r="8" s="137" customFormat="1" customHeight="1" spans="1:6">
      <c r="A8" s="142" t="s">
        <v>148</v>
      </c>
      <c r="B8" s="143"/>
      <c r="C8" s="142" t="s">
        <v>149</v>
      </c>
      <c r="D8" s="143">
        <v>45782</v>
      </c>
      <c r="F8" s="144"/>
    </row>
    <row r="9" s="137" customFormat="1" customHeight="1" spans="1:6">
      <c r="A9" s="142" t="s">
        <v>158</v>
      </c>
      <c r="B9" s="143">
        <v>81582</v>
      </c>
      <c r="C9" s="142" t="s">
        <v>159</v>
      </c>
      <c r="D9" s="143"/>
    </row>
    <row r="10" s="137" customFormat="1" customHeight="1" spans="1:6">
      <c r="A10" s="142" t="s">
        <v>1518</v>
      </c>
      <c r="B10" s="143">
        <v>4740</v>
      </c>
      <c r="C10" s="142" t="s">
        <v>1519</v>
      </c>
      <c r="D10" s="143">
        <f>B11-D5-D4-D6-D8-D9</f>
        <v>2252</v>
      </c>
    </row>
    <row r="11" s="137" customFormat="1" customHeight="1" spans="1:6">
      <c r="A11" s="145" t="s">
        <v>165</v>
      </c>
      <c r="B11" s="146">
        <f>B4+B5+B6+B10+B7+B8+B9</f>
        <v>105560</v>
      </c>
      <c r="C11" s="145" t="s">
        <v>166</v>
      </c>
      <c r="D11" s="146">
        <f>SUM(D4+D5+D8+D7+D9+D10)</f>
        <v>105560</v>
      </c>
    </row>
    <row r="12" s="137" customFormat="1" customHeight="1" spans="1:6">
      <c r="A12" s="150"/>
      <c r="B12" s="184"/>
      <c r="C12" s="150"/>
      <c r="D12" s="150"/>
    </row>
    <row r="15" s="150" customFormat="1" ht="24" customHeight="1" spans="1:6">
      <c r="A15" s="137"/>
      <c r="B15" s="137"/>
      <c r="C15" s="137"/>
      <c r="D15" s="137"/>
    </row>
  </sheetData>
  <mergeCells count="2">
    <mergeCell ref="A1:D1"/>
    <mergeCell ref="A2:D2"/>
  </mergeCells>
  <printOptions horizontalCentered="1"/>
  <pageMargins left="0.708661417322835" right="0.708661417322835" top="0.748031496062992" bottom="0.748031496062992" header="0.31496062992126" footer="0.31496062992126"/>
  <pageSetup paperSize="9" firstPageNumber="118" orientation="portrait" useFirstPageNumber="1"/>
  <headerFooter>
    <oddFooter>&amp;C&amp;P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1"/>
  <sheetViews>
    <sheetView workbookViewId="0">
      <selection activeCell="H21" sqref="H21"/>
    </sheetView>
  </sheetViews>
  <sheetFormatPr defaultColWidth="9" defaultRowHeight="24.9" customHeight="1" outlineLevelCol="4"/>
  <cols>
    <col min="1" max="1" width="31.6" style="147" customWidth="1"/>
    <col min="2" max="5" width="11.4" style="147" customWidth="1"/>
    <col min="6" max="16384" width="9" style="147"/>
  </cols>
  <sheetData>
    <row r="1" s="147" customFormat="1" ht="30" customHeight="1" spans="1:5">
      <c r="A1" s="152" t="s">
        <v>1520</v>
      </c>
      <c r="B1" s="152"/>
      <c r="C1" s="152"/>
      <c r="D1" s="152"/>
      <c r="E1" s="152"/>
    </row>
    <row r="2" s="147" customFormat="1" ht="20.1" customHeight="1" spans="1:5">
      <c r="D2" s="199"/>
      <c r="E2" s="39" t="s">
        <v>1485</v>
      </c>
    </row>
    <row r="3" s="147" customFormat="1" customHeight="1" spans="1:5">
      <c r="A3" s="140" t="s">
        <v>63</v>
      </c>
      <c r="B3" s="154" t="s">
        <v>64</v>
      </c>
      <c r="C3" s="154" t="s">
        <v>65</v>
      </c>
      <c r="D3" s="154" t="s">
        <v>66</v>
      </c>
      <c r="E3" s="154" t="s">
        <v>97</v>
      </c>
    </row>
    <row r="4" s="147" customFormat="1" customHeight="1" spans="1:5">
      <c r="A4" s="165" t="s">
        <v>1486</v>
      </c>
      <c r="B4" s="143"/>
      <c r="C4" s="143"/>
      <c r="D4" s="143"/>
      <c r="E4" s="195"/>
    </row>
    <row r="5" s="147" customFormat="1" customHeight="1" spans="1:5">
      <c r="A5" s="165" t="s">
        <v>1487</v>
      </c>
      <c r="B5" s="143"/>
      <c r="C5" s="143"/>
      <c r="D5" s="143"/>
      <c r="E5" s="195"/>
    </row>
    <row r="6" s="147" customFormat="1" customHeight="1" spans="1:5">
      <c r="A6" s="165" t="s">
        <v>1488</v>
      </c>
      <c r="B6" s="200">
        <v>14230</v>
      </c>
      <c r="C6" s="143">
        <v>8650</v>
      </c>
      <c r="D6" s="143">
        <v>8721</v>
      </c>
      <c r="E6" s="195">
        <v>100.820809248555</v>
      </c>
    </row>
    <row r="7" s="147" customFormat="1" customHeight="1" spans="1:5">
      <c r="A7" s="165" t="s">
        <v>1489</v>
      </c>
      <c r="B7" s="200"/>
      <c r="C7" s="143"/>
      <c r="D7" s="143"/>
      <c r="E7" s="195"/>
    </row>
    <row r="8" s="147" customFormat="1" customHeight="1" spans="1:5">
      <c r="A8" s="165" t="s">
        <v>1490</v>
      </c>
      <c r="B8" s="200"/>
      <c r="C8" s="143"/>
      <c r="D8" s="143"/>
      <c r="E8" s="195"/>
    </row>
    <row r="9" s="147" customFormat="1" customHeight="1" spans="1:5">
      <c r="A9" s="165" t="s">
        <v>1491</v>
      </c>
      <c r="B9" s="200">
        <v>10500</v>
      </c>
      <c r="C9" s="143">
        <v>10500</v>
      </c>
      <c r="D9" s="143">
        <v>10503</v>
      </c>
      <c r="E9" s="195">
        <v>100.02</v>
      </c>
    </row>
    <row r="10" s="163" customFormat="1" customHeight="1" spans="1:5">
      <c r="A10" s="201" t="s">
        <v>94</v>
      </c>
      <c r="B10" s="146">
        <f>SUM(B4:B9)</f>
        <v>24730</v>
      </c>
      <c r="C10" s="146">
        <f>SUM(C4:C9)</f>
        <v>19150</v>
      </c>
      <c r="D10" s="146">
        <f>SUM(D4:D9)</f>
        <v>19224</v>
      </c>
      <c r="E10" s="198">
        <f>D10/C10*100</f>
        <v>100.386422976501</v>
      </c>
    </row>
    <row r="11" s="150" customFormat="1" customHeight="1" spans="1:5">
      <c r="B11" s="184"/>
    </row>
  </sheetData>
  <mergeCells count="1">
    <mergeCell ref="A1:E1"/>
  </mergeCells>
  <printOptions horizontalCentered="1"/>
  <pageMargins left="0.708333333333333" right="0.708333333333333" top="0.747916666666667" bottom="0.747916666666667" header="0.314583333333333" footer="0.314583333333333"/>
  <pageSetup paperSize="9" firstPageNumber="119" orientation="portrait" useFirstPageNumber="1"/>
  <headerFooter>
    <oddFooter>&amp;C&amp;P</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23"/>
  <sheetViews>
    <sheetView showZeros="0" zoomScale="85" zoomScaleNormal="85" workbookViewId="0">
      <selection activeCell="G1" sqref="G1:G4"/>
    </sheetView>
  </sheetViews>
  <sheetFormatPr defaultColWidth="9" defaultRowHeight="25.2" customHeight="1" outlineLevelCol="4"/>
  <cols>
    <col min="1" max="1" width="31.6" style="185" customWidth="1"/>
    <col min="2" max="2" width="11.4" style="185" customWidth="1"/>
    <col min="3" max="4" width="11.4" style="189" customWidth="1"/>
    <col min="5" max="5" width="11.4" style="185" customWidth="1"/>
    <col min="6" max="16384" width="9" style="185"/>
  </cols>
  <sheetData>
    <row r="1" s="185" customFormat="1" ht="30" customHeight="1" spans="1:5">
      <c r="A1" s="190" t="s">
        <v>1521</v>
      </c>
      <c r="B1" s="190"/>
      <c r="C1" s="190"/>
      <c r="D1" s="190"/>
      <c r="E1" s="190"/>
    </row>
    <row r="2" s="186" customFormat="1" ht="20.1" customHeight="1" spans="1:5">
      <c r="C2" s="191"/>
      <c r="D2" s="192"/>
      <c r="E2" s="193" t="s">
        <v>1493</v>
      </c>
    </row>
    <row r="3" s="187" customFormat="1" ht="24.9" customHeight="1" spans="1:5">
      <c r="A3" s="140" t="s">
        <v>63</v>
      </c>
      <c r="B3" s="194" t="s">
        <v>64</v>
      </c>
      <c r="C3" s="194" t="s">
        <v>65</v>
      </c>
      <c r="D3" s="194" t="s">
        <v>66</v>
      </c>
      <c r="E3" s="194" t="s">
        <v>97</v>
      </c>
    </row>
    <row r="4" s="188" customFormat="1" ht="24.9" customHeight="1" spans="1:5">
      <c r="A4" s="156" t="s">
        <v>1494</v>
      </c>
      <c r="B4" s="157"/>
      <c r="C4" s="157"/>
      <c r="D4" s="157"/>
      <c r="E4" s="195"/>
    </row>
    <row r="5" s="185" customFormat="1" ht="24.9" customHeight="1" spans="1:5">
      <c r="A5" s="156" t="s">
        <v>1495</v>
      </c>
      <c r="B5" s="157"/>
      <c r="C5" s="157"/>
      <c r="D5" s="157"/>
      <c r="E5" s="195"/>
    </row>
    <row r="6" s="185" customFormat="1" ht="24.9" customHeight="1" spans="1:5">
      <c r="A6" s="156" t="s">
        <v>1496</v>
      </c>
      <c r="B6" s="157"/>
      <c r="C6" s="157"/>
      <c r="D6" s="157"/>
      <c r="E6" s="195"/>
    </row>
    <row r="7" s="185" customFormat="1" ht="24.9" customHeight="1" spans="1:5">
      <c r="A7" s="156" t="s">
        <v>1497</v>
      </c>
      <c r="B7" s="157"/>
      <c r="C7" s="157"/>
      <c r="D7" s="157"/>
      <c r="E7" s="195"/>
    </row>
    <row r="8" s="185" customFormat="1" ht="24.9" customHeight="1" spans="1:5">
      <c r="A8" s="156" t="s">
        <v>1498</v>
      </c>
      <c r="B8" s="157"/>
      <c r="C8" s="157"/>
      <c r="D8" s="157"/>
      <c r="E8" s="195"/>
    </row>
    <row r="9" s="185" customFormat="1" ht="24.9" customHeight="1" spans="1:5">
      <c r="A9" s="156" t="s">
        <v>1499</v>
      </c>
      <c r="B9" s="157"/>
      <c r="C9" s="157"/>
      <c r="D9" s="157"/>
      <c r="E9" s="195"/>
    </row>
    <row r="10" s="185" customFormat="1" ht="24.9" customHeight="1" spans="1:5">
      <c r="A10" s="156" t="s">
        <v>1500</v>
      </c>
      <c r="B10" s="157">
        <v>18960</v>
      </c>
      <c r="C10" s="157">
        <v>11229</v>
      </c>
      <c r="D10" s="157">
        <v>10535</v>
      </c>
      <c r="E10" s="195">
        <v>93.8195743165019</v>
      </c>
    </row>
    <row r="11" s="185" customFormat="1" ht="24.9" customHeight="1" spans="1:5">
      <c r="A11" s="196" t="s">
        <v>1501</v>
      </c>
      <c r="B11" s="157"/>
      <c r="C11" s="157"/>
      <c r="D11" s="157"/>
      <c r="E11" s="195"/>
    </row>
    <row r="12" s="185" customFormat="1" ht="24.9" customHeight="1" spans="1:5">
      <c r="A12" s="196" t="s">
        <v>1502</v>
      </c>
      <c r="B12" s="157"/>
      <c r="C12" s="157"/>
      <c r="D12" s="157"/>
      <c r="E12" s="195"/>
    </row>
    <row r="13" s="185" customFormat="1" ht="24.9" customHeight="1" spans="1:5">
      <c r="A13" s="196" t="s">
        <v>1503</v>
      </c>
      <c r="B13" s="157">
        <v>10</v>
      </c>
      <c r="C13" s="157">
        <v>10</v>
      </c>
      <c r="D13" s="157">
        <v>10</v>
      </c>
      <c r="E13" s="195">
        <v>100</v>
      </c>
    </row>
    <row r="14" s="185" customFormat="1" ht="24.9" customHeight="1" spans="1:5">
      <c r="A14" s="196" t="s">
        <v>1504</v>
      </c>
      <c r="B14" s="157"/>
      <c r="C14" s="157"/>
      <c r="D14" s="157"/>
      <c r="E14" s="195"/>
    </row>
    <row r="15" s="185" customFormat="1" ht="24.9" customHeight="1" spans="1:5">
      <c r="A15" s="196" t="s">
        <v>1505</v>
      </c>
      <c r="B15" s="157"/>
      <c r="C15" s="157"/>
      <c r="D15" s="157"/>
      <c r="E15" s="195"/>
    </row>
    <row r="16" s="185" customFormat="1" ht="24.9" customHeight="1" spans="1:5">
      <c r="A16" s="196" t="s">
        <v>1506</v>
      </c>
      <c r="B16" s="157"/>
      <c r="C16" s="157"/>
      <c r="D16" s="157"/>
      <c r="E16" s="195"/>
    </row>
    <row r="17" s="185" customFormat="1" ht="24.9" customHeight="1" spans="1:5">
      <c r="A17" s="196" t="s">
        <v>1507</v>
      </c>
      <c r="B17" s="157"/>
      <c r="C17" s="157"/>
      <c r="D17" s="157"/>
      <c r="E17" s="195"/>
    </row>
    <row r="18" customHeight="1" spans="1:5">
      <c r="A18" s="196" t="s">
        <v>1508</v>
      </c>
      <c r="B18" s="157"/>
      <c r="C18" s="157"/>
      <c r="D18" s="157"/>
      <c r="E18" s="195"/>
    </row>
    <row r="19" customHeight="1" spans="1:5">
      <c r="A19" s="196" t="s">
        <v>1509</v>
      </c>
      <c r="B19" s="157">
        <v>100</v>
      </c>
      <c r="C19" s="157">
        <v>38714</v>
      </c>
      <c r="D19" s="157">
        <v>37244</v>
      </c>
      <c r="E19" s="195">
        <v>96.2029240068192</v>
      </c>
    </row>
    <row r="20" customHeight="1" spans="1:5">
      <c r="A20" s="196" t="s">
        <v>1510</v>
      </c>
      <c r="B20" s="157">
        <v>10400</v>
      </c>
      <c r="C20" s="157">
        <v>9686</v>
      </c>
      <c r="D20" s="157">
        <v>9686</v>
      </c>
      <c r="E20" s="195">
        <v>100</v>
      </c>
    </row>
    <row r="21" customHeight="1" spans="1:5">
      <c r="A21" s="196" t="s">
        <v>1511</v>
      </c>
      <c r="B21" s="157"/>
      <c r="C21" s="157">
        <v>51</v>
      </c>
      <c r="D21" s="157">
        <v>51</v>
      </c>
      <c r="E21" s="195">
        <v>100</v>
      </c>
    </row>
    <row r="22" customHeight="1" spans="1:5">
      <c r="A22" s="196" t="s">
        <v>1512</v>
      </c>
      <c r="B22" s="157"/>
      <c r="C22" s="157"/>
      <c r="D22" s="157"/>
      <c r="E22" s="195"/>
    </row>
    <row r="23" customHeight="1" spans="1:5">
      <c r="A23" s="197" t="s">
        <v>122</v>
      </c>
      <c r="B23" s="162">
        <v>29470</v>
      </c>
      <c r="C23" s="162">
        <v>59690</v>
      </c>
      <c r="D23" s="162">
        <v>57526</v>
      </c>
      <c r="E23" s="198">
        <v>96.3746021109064</v>
      </c>
    </row>
  </sheetData>
  <mergeCells count="1">
    <mergeCell ref="A1:E1"/>
  </mergeCells>
  <printOptions horizontalCentered="1"/>
  <pageMargins left="0.708333333333333" right="0.708333333333333" top="0.747916666666667" bottom="0.747916666666667" header="0.314583333333333" footer="0.314583333333333"/>
  <pageSetup paperSize="9" scale="88" firstPageNumber="120" fitToHeight="0" orientation="portrait" useFirstPageNumber="1"/>
  <headerFooter>
    <oddFooter>&amp;C&amp;P</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6"/>
  <sheetViews>
    <sheetView workbookViewId="0">
      <selection activeCell="E20" sqref="E20"/>
    </sheetView>
  </sheetViews>
  <sheetFormatPr defaultColWidth="9" defaultRowHeight="24.9" customHeight="1" outlineLevelCol="5"/>
  <cols>
    <col min="1" max="1" width="32.6" style="137" customWidth="1"/>
    <col min="2" max="2" width="11.4" style="137" customWidth="1"/>
    <col min="3" max="3" width="32.6" style="137" customWidth="1"/>
    <col min="4" max="4" width="11.4" style="137" customWidth="1"/>
    <col min="5" max="5" width="9" style="137"/>
    <col min="6" max="6" width="9.5" style="137" customWidth="1"/>
    <col min="7" max="16384" width="9" style="137"/>
  </cols>
  <sheetData>
    <row r="1" s="137" customFormat="1" ht="30" customHeight="1" spans="1:6">
      <c r="A1" s="138" t="s">
        <v>1522</v>
      </c>
      <c r="B1" s="138"/>
      <c r="C1" s="138"/>
      <c r="D1" s="138"/>
    </row>
    <row r="2" s="137" customFormat="1" ht="20.1" customHeight="1" spans="1:6">
      <c r="A2" s="139" t="s">
        <v>124</v>
      </c>
      <c r="B2" s="139"/>
      <c r="C2" s="139"/>
      <c r="D2" s="139"/>
    </row>
    <row r="3" s="137" customFormat="1" customHeight="1" spans="1:6">
      <c r="A3" s="183" t="s">
        <v>1514</v>
      </c>
      <c r="B3" s="154" t="s">
        <v>125</v>
      </c>
      <c r="C3" s="183" t="s">
        <v>1514</v>
      </c>
      <c r="D3" s="154" t="s">
        <v>125</v>
      </c>
    </row>
    <row r="4" s="137" customFormat="1" customHeight="1" spans="1:6">
      <c r="A4" s="142" t="s">
        <v>1515</v>
      </c>
      <c r="B4" s="143">
        <v>19224</v>
      </c>
      <c r="C4" s="142" t="s">
        <v>1516</v>
      </c>
      <c r="D4" s="143">
        <v>57526</v>
      </c>
    </row>
    <row r="5" s="137" customFormat="1" customHeight="1" spans="1:6">
      <c r="A5" s="142" t="s">
        <v>128</v>
      </c>
      <c r="B5" s="143">
        <v>14</v>
      </c>
      <c r="C5" s="142" t="s">
        <v>129</v>
      </c>
      <c r="D5" s="143"/>
    </row>
    <row r="6" s="137" customFormat="1" customHeight="1" spans="1:6">
      <c r="A6" s="142" t="s">
        <v>136</v>
      </c>
      <c r="B6" s="143"/>
      <c r="C6" s="142" t="s">
        <v>137</v>
      </c>
      <c r="D6" s="143"/>
    </row>
    <row r="7" s="137" customFormat="1" customHeight="1" spans="1:6">
      <c r="A7" s="142" t="s">
        <v>1517</v>
      </c>
      <c r="B7" s="143"/>
      <c r="C7" s="142" t="s">
        <v>144</v>
      </c>
      <c r="D7" s="143"/>
    </row>
    <row r="8" s="137" customFormat="1" customHeight="1" spans="1:6">
      <c r="A8" s="142" t="s">
        <v>148</v>
      </c>
      <c r="B8" s="143"/>
      <c r="C8" s="142" t="s">
        <v>149</v>
      </c>
      <c r="D8" s="143">
        <v>45782</v>
      </c>
      <c r="F8" s="144"/>
    </row>
    <row r="9" s="137" customFormat="1" customHeight="1" spans="1:6">
      <c r="A9" s="142" t="s">
        <v>158</v>
      </c>
      <c r="B9" s="143">
        <v>81582</v>
      </c>
      <c r="C9" s="142" t="s">
        <v>159</v>
      </c>
      <c r="D9" s="143"/>
    </row>
    <row r="10" s="137" customFormat="1" customHeight="1" spans="1:6">
      <c r="A10" s="142" t="s">
        <v>1518</v>
      </c>
      <c r="B10" s="143">
        <v>4740</v>
      </c>
      <c r="C10" s="142" t="s">
        <v>1519</v>
      </c>
      <c r="D10" s="143">
        <f>B11-D5-D4-D6-D8-D9</f>
        <v>2252</v>
      </c>
    </row>
    <row r="11" s="137" customFormat="1" customHeight="1" spans="1:6">
      <c r="A11" s="145" t="s">
        <v>165</v>
      </c>
      <c r="B11" s="146">
        <f>B4+B5+B6+B10+B7+B8+B9</f>
        <v>105560</v>
      </c>
      <c r="C11" s="145" t="s">
        <v>166</v>
      </c>
      <c r="D11" s="146">
        <f>SUM(D4+D5+D8+D7+D9+D10)</f>
        <v>105560</v>
      </c>
    </row>
    <row r="12" s="137" customFormat="1" customHeight="1" spans="1:6">
      <c r="A12" s="150"/>
      <c r="B12" s="184"/>
      <c r="C12" s="150"/>
      <c r="D12" s="150"/>
    </row>
    <row r="13" s="137" customFormat="1" customHeight="1" spans="1:6">
      <c r="A13" s="150"/>
      <c r="B13" s="184"/>
      <c r="C13" s="150"/>
      <c r="D13" s="150"/>
    </row>
    <row r="16" s="150" customFormat="1" ht="24" customHeight="1" spans="1:6">
      <c r="A16" s="137"/>
      <c r="B16" s="137"/>
      <c r="C16" s="137"/>
      <c r="D16" s="137"/>
    </row>
  </sheetData>
  <mergeCells count="2">
    <mergeCell ref="A1:D1"/>
    <mergeCell ref="A2:D2"/>
  </mergeCells>
  <printOptions horizontalCentered="1"/>
  <pageMargins left="0.708333333333333" right="0.708333333333333" top="0.747916666666667" bottom="0.747916666666667" header="0.314583333333333" footer="0.314583333333333"/>
  <pageSetup paperSize="9" firstPageNumber="129" orientation="portrait" useFirstPageNumber="1"/>
  <headerFooter>
    <oddFooter>&amp;C&amp;P</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20"/>
  <sheetViews>
    <sheetView workbookViewId="0">
      <selection activeCell="F20" sqref="F20"/>
    </sheetView>
  </sheetViews>
  <sheetFormatPr defaultColWidth="9" defaultRowHeight="24.95" customHeight="1" outlineLevelCol="1"/>
  <cols>
    <col min="1" max="1" width="63.75" style="175" customWidth="1"/>
    <col min="2" max="2" width="20.625" style="175" customWidth="1"/>
    <col min="3" max="16384" width="9" style="175"/>
  </cols>
  <sheetData>
    <row r="1" customHeight="1" spans="1:2">
      <c r="A1" s="41" t="s">
        <v>1523</v>
      </c>
      <c r="B1" s="41"/>
    </row>
    <row r="2" customHeight="1" spans="1:2">
      <c r="A2" s="40"/>
      <c r="B2" s="42" t="s">
        <v>124</v>
      </c>
    </row>
    <row r="3" customHeight="1" spans="1:2">
      <c r="A3" s="176" t="s">
        <v>1376</v>
      </c>
      <c r="B3" s="177" t="s">
        <v>1524</v>
      </c>
    </row>
    <row r="4" customHeight="1" spans="1:2">
      <c r="A4" s="178" t="s">
        <v>1525</v>
      </c>
      <c r="B4" s="179"/>
    </row>
    <row r="5" customHeight="1" spans="1:2">
      <c r="A5" s="178" t="s">
        <v>1526</v>
      </c>
      <c r="B5" s="180"/>
    </row>
    <row r="6" customHeight="1" spans="1:2">
      <c r="A6" s="178" t="s">
        <v>1527</v>
      </c>
      <c r="B6" s="180"/>
    </row>
    <row r="7" customHeight="1" spans="1:2">
      <c r="A7" s="178" t="s">
        <v>1528</v>
      </c>
      <c r="B7" s="180">
        <v>14</v>
      </c>
    </row>
    <row r="8" customHeight="1" spans="1:2">
      <c r="A8" s="178" t="s">
        <v>1529</v>
      </c>
      <c r="B8" s="180"/>
    </row>
    <row r="9" customHeight="1" spans="1:2">
      <c r="A9" s="178" t="s">
        <v>1530</v>
      </c>
      <c r="B9" s="180"/>
    </row>
    <row r="10" customHeight="1" spans="1:2">
      <c r="A10" s="178" t="s">
        <v>1531</v>
      </c>
      <c r="B10" s="180"/>
    </row>
    <row r="11" customHeight="1" spans="1:2">
      <c r="A11" s="178" t="s">
        <v>1532</v>
      </c>
      <c r="B11" s="180"/>
    </row>
    <row r="12" customHeight="1" spans="1:2">
      <c r="A12" s="178" t="s">
        <v>1533</v>
      </c>
      <c r="B12" s="180"/>
    </row>
    <row r="13" customHeight="1" spans="1:2">
      <c r="A13" s="178" t="s">
        <v>1534</v>
      </c>
      <c r="B13" s="180"/>
    </row>
    <row r="14" customHeight="1" spans="1:2">
      <c r="A14" s="178" t="s">
        <v>1535</v>
      </c>
      <c r="B14" s="180"/>
    </row>
    <row r="15" customHeight="1" spans="1:2">
      <c r="A15" s="178" t="s">
        <v>1536</v>
      </c>
      <c r="B15" s="180"/>
    </row>
    <row r="16" customHeight="1" spans="1:2">
      <c r="A16" s="178" t="s">
        <v>1537</v>
      </c>
      <c r="B16" s="180"/>
    </row>
    <row r="17" customHeight="1" spans="1:2">
      <c r="A17" s="178" t="s">
        <v>1538</v>
      </c>
      <c r="B17" s="180"/>
    </row>
    <row r="18" customHeight="1" spans="1:2">
      <c r="A18" s="178" t="s">
        <v>1539</v>
      </c>
      <c r="B18" s="180"/>
    </row>
    <row r="19" customHeight="1" spans="1:2">
      <c r="A19" s="178" t="s">
        <v>1540</v>
      </c>
      <c r="B19" s="180"/>
    </row>
    <row r="20" customHeight="1" spans="1:2">
      <c r="A20" s="181" t="s">
        <v>1483</v>
      </c>
      <c r="B20" s="182">
        <f>SUM(B4:B19)</f>
        <v>14</v>
      </c>
    </row>
  </sheetData>
  <mergeCells count="1">
    <mergeCell ref="A1:B1"/>
  </mergeCells>
  <printOptions horizontalCentered="1"/>
  <pageMargins left="0.708333333333333" right="0.708333333333333" top="0.747916666666667" bottom="0.747916666666667" header="0.314583333333333" footer="0.314583333333333"/>
  <pageSetup paperSize="9" firstPageNumber="130" orientation="portrait" useFirstPageNumber="1"/>
  <headerFooter>
    <oddFooter>&amp;C&amp;P</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12"/>
  <sheetViews>
    <sheetView workbookViewId="0">
      <selection activeCell="A7" sqref="A7"/>
    </sheetView>
  </sheetViews>
  <sheetFormatPr defaultColWidth="9" defaultRowHeight="24.95" customHeight="1" outlineLevelCol="1"/>
  <cols>
    <col min="1" max="1" width="63.75" style="171" customWidth="1"/>
    <col min="2" max="2" width="20.625" style="171" customWidth="1"/>
    <col min="3" max="16384" width="9" style="171"/>
  </cols>
  <sheetData>
    <row r="1" customHeight="1" spans="1:2">
      <c r="A1" s="41" t="s">
        <v>1541</v>
      </c>
      <c r="B1" s="41"/>
    </row>
    <row r="2" customHeight="1" spans="1:2">
      <c r="A2" s="40"/>
      <c r="B2" s="42" t="s">
        <v>1542</v>
      </c>
    </row>
    <row r="3" s="170" customFormat="1" customHeight="1" spans="1:2">
      <c r="A3" s="172" t="s">
        <v>1543</v>
      </c>
      <c r="B3" s="172" t="s">
        <v>66</v>
      </c>
    </row>
    <row r="4" customHeight="1" spans="1:2">
      <c r="A4" s="173" t="s">
        <v>1544</v>
      </c>
      <c r="B4" s="110">
        <f>B5+B10</f>
        <v>0</v>
      </c>
    </row>
    <row r="5" customHeight="1" spans="1:2">
      <c r="A5" s="173" t="s">
        <v>1545</v>
      </c>
      <c r="B5" s="110">
        <f>SUM(B6:B9)</f>
        <v>0</v>
      </c>
    </row>
    <row r="6" customHeight="1" spans="1:2">
      <c r="A6" s="174" t="s">
        <v>1546</v>
      </c>
      <c r="B6" s="111"/>
    </row>
    <row r="7" customHeight="1" spans="1:2">
      <c r="A7" s="174" t="s">
        <v>1547</v>
      </c>
      <c r="B7" s="111"/>
    </row>
    <row r="8" customHeight="1" spans="1:2">
      <c r="A8" s="174" t="s">
        <v>1548</v>
      </c>
      <c r="B8" s="111"/>
    </row>
    <row r="9" customHeight="1" spans="1:2">
      <c r="A9" s="174" t="s">
        <v>1549</v>
      </c>
      <c r="B9" s="111"/>
    </row>
    <row r="10" customHeight="1" spans="1:2">
      <c r="A10" s="173" t="s">
        <v>1550</v>
      </c>
      <c r="B10" s="110"/>
    </row>
    <row r="12" customHeight="1" spans="1:2">
      <c r="A12" s="175" t="s">
        <v>1370</v>
      </c>
    </row>
  </sheetData>
  <mergeCells count="1">
    <mergeCell ref="A1:B1"/>
  </mergeCells>
  <printOptions horizontalCentered="1"/>
  <pageMargins left="0.708333333333333" right="0.708333333333333" top="0.747916666666667" bottom="0.747916666666667" header="0.314583333333333" footer="0.314583333333333"/>
  <pageSetup paperSize="9" firstPageNumber="131" orientation="portrait" useFirstPageNumber="1"/>
  <headerFooter>
    <oddFooter>&amp;C&amp;P</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50"/>
  <sheetViews>
    <sheetView workbookViewId="0">
      <selection activeCell="A3" sqref="A3:D10"/>
    </sheetView>
  </sheetViews>
  <sheetFormatPr defaultColWidth="9" defaultRowHeight="24.9" customHeight="1" outlineLevelCol="3"/>
  <cols>
    <col min="1" max="1" width="31.6" style="147" customWidth="1"/>
    <col min="2" max="4" width="11.4" style="147" customWidth="1"/>
    <col min="5" max="16384" width="9" style="147"/>
  </cols>
  <sheetData>
    <row r="1" s="147" customFormat="1" ht="30" customHeight="1" spans="1:4">
      <c r="A1" s="152" t="s">
        <v>1551</v>
      </c>
      <c r="B1" s="152"/>
      <c r="C1" s="152"/>
      <c r="D1" s="152"/>
    </row>
    <row r="2" s="147" customFormat="1" ht="20.1" customHeight="1" spans="1:4">
      <c r="C2" s="164" t="s">
        <v>231</v>
      </c>
      <c r="D2" s="164"/>
    </row>
    <row r="3" s="147" customFormat="1" customHeight="1" spans="1:4">
      <c r="A3" s="140" t="s">
        <v>63</v>
      </c>
      <c r="B3" s="154" t="s">
        <v>1372</v>
      </c>
      <c r="C3" s="155" t="s">
        <v>1373</v>
      </c>
      <c r="D3" s="154" t="s">
        <v>1374</v>
      </c>
    </row>
    <row r="4" s="147" customFormat="1" customHeight="1" spans="1:4">
      <c r="A4" s="165" t="s">
        <v>1486</v>
      </c>
      <c r="B4" s="143"/>
      <c r="C4" s="143"/>
      <c r="D4" s="166"/>
    </row>
    <row r="5" s="147" customFormat="1" customHeight="1" spans="1:4">
      <c r="A5" s="165" t="s">
        <v>1487</v>
      </c>
      <c r="B5" s="143"/>
      <c r="C5" s="143"/>
      <c r="D5" s="166"/>
    </row>
    <row r="6" s="147" customFormat="1" customHeight="1" spans="1:4">
      <c r="A6" s="165" t="s">
        <v>1488</v>
      </c>
      <c r="B6" s="143">
        <v>8721</v>
      </c>
      <c r="C6" s="143">
        <v>7000</v>
      </c>
      <c r="D6" s="166">
        <v>80.2660245384704</v>
      </c>
    </row>
    <row r="7" s="147" customFormat="1" customHeight="1" spans="1:4">
      <c r="A7" s="165" t="s">
        <v>1489</v>
      </c>
      <c r="B7" s="143"/>
      <c r="C7" s="143"/>
      <c r="D7" s="166"/>
    </row>
    <row r="8" s="147" customFormat="1" customHeight="1" spans="1:4">
      <c r="A8" s="165" t="s">
        <v>1490</v>
      </c>
      <c r="B8" s="143"/>
      <c r="C8" s="143"/>
      <c r="D8" s="166"/>
    </row>
    <row r="9" s="147" customFormat="1" customHeight="1" spans="1:4">
      <c r="A9" s="165" t="s">
        <v>1491</v>
      </c>
      <c r="B9" s="143">
        <v>10503</v>
      </c>
      <c r="C9" s="143">
        <v>20000</v>
      </c>
      <c r="D9" s="166">
        <v>190.421784252118</v>
      </c>
    </row>
    <row r="10" s="163" customFormat="1" customHeight="1" spans="1:4">
      <c r="A10" s="167" t="s">
        <v>94</v>
      </c>
      <c r="B10" s="146">
        <f>SUM(B4:B9)</f>
        <v>19224</v>
      </c>
      <c r="C10" s="146">
        <f>SUM(C4:C9)</f>
        <v>27000</v>
      </c>
      <c r="D10" s="168">
        <v>140.449438202247</v>
      </c>
    </row>
    <row r="11" s="147" customFormat="1" customHeight="1" spans="1:4">
      <c r="B11" s="169"/>
    </row>
    <row r="12" s="147" customFormat="1" customHeight="1" spans="1:4">
      <c r="B12" s="169"/>
    </row>
    <row r="13" s="147" customFormat="1" customHeight="1" spans="1:4">
      <c r="B13" s="169"/>
    </row>
    <row r="14" s="147" customFormat="1" customHeight="1" spans="1:4">
      <c r="B14" s="169"/>
    </row>
    <row r="15" s="147" customFormat="1" customHeight="1" spans="1:4">
      <c r="B15" s="169"/>
    </row>
    <row r="16" s="147" customFormat="1" customHeight="1" spans="1:4">
      <c r="B16" s="169"/>
    </row>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sheetData>
  <mergeCells count="2">
    <mergeCell ref="A1:D1"/>
    <mergeCell ref="C2:D2"/>
  </mergeCells>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41"/>
  <sheetViews>
    <sheetView workbookViewId="0">
      <selection activeCell="A3" sqref="A3:D23"/>
    </sheetView>
  </sheetViews>
  <sheetFormatPr defaultColWidth="9" defaultRowHeight="25.2" customHeight="1" outlineLevelCol="3"/>
  <cols>
    <col min="1" max="1" width="31.6" style="147" customWidth="1"/>
    <col min="2" max="3" width="11.4" style="151" customWidth="1"/>
    <col min="4" max="4" width="11.4" style="147" customWidth="1"/>
    <col min="5" max="16384" width="9" style="147"/>
  </cols>
  <sheetData>
    <row r="1" s="147" customFormat="1" ht="30" customHeight="1" spans="1:4">
      <c r="A1" s="152" t="s">
        <v>1552</v>
      </c>
      <c r="B1" s="152"/>
      <c r="C1" s="152"/>
      <c r="D1" s="152"/>
    </row>
    <row r="2" s="148" customFormat="1" ht="20.1" customHeight="1" spans="1:4">
      <c r="B2" s="153"/>
      <c r="C2" s="39" t="s">
        <v>1485</v>
      </c>
      <c r="D2" s="39"/>
    </row>
    <row r="3" s="149" customFormat="1" ht="24.9" customHeight="1" spans="1:4">
      <c r="A3" s="140" t="s">
        <v>63</v>
      </c>
      <c r="B3" s="154" t="s">
        <v>1372</v>
      </c>
      <c r="C3" s="155" t="s">
        <v>1373</v>
      </c>
      <c r="D3" s="154" t="s">
        <v>1374</v>
      </c>
    </row>
    <row r="4" s="150" customFormat="1" ht="24.9" customHeight="1" spans="1:4">
      <c r="A4" s="156" t="s">
        <v>1494</v>
      </c>
      <c r="B4" s="157"/>
      <c r="C4" s="157"/>
      <c r="D4" s="158"/>
    </row>
    <row r="5" s="147" customFormat="1" ht="24.9" customHeight="1" spans="1:4">
      <c r="A5" s="156" t="s">
        <v>1495</v>
      </c>
      <c r="B5" s="157"/>
      <c r="C5" s="157"/>
      <c r="D5" s="158"/>
    </row>
    <row r="6" s="147" customFormat="1" ht="24.9" customHeight="1" spans="1:4">
      <c r="A6" s="156" t="s">
        <v>1496</v>
      </c>
      <c r="B6" s="157"/>
      <c r="C6" s="157"/>
      <c r="D6" s="158"/>
    </row>
    <row r="7" s="147" customFormat="1" ht="24.9" customHeight="1" spans="1:4">
      <c r="A7" s="156" t="s">
        <v>1497</v>
      </c>
      <c r="B7" s="157"/>
      <c r="C7" s="157"/>
      <c r="D7" s="158"/>
    </row>
    <row r="8" s="147" customFormat="1" ht="24.9" customHeight="1" spans="1:4">
      <c r="A8" s="156" t="s">
        <v>1498</v>
      </c>
      <c r="B8" s="157"/>
      <c r="C8" s="157"/>
      <c r="D8" s="158"/>
    </row>
    <row r="9" s="147" customFormat="1" ht="24.9" customHeight="1" spans="1:4">
      <c r="A9" s="156" t="s">
        <v>1499</v>
      </c>
      <c r="B9" s="157"/>
      <c r="C9" s="157"/>
      <c r="D9" s="158"/>
    </row>
    <row r="10" s="147" customFormat="1" ht="24.9" customHeight="1" spans="1:4">
      <c r="A10" s="156" t="s">
        <v>1500</v>
      </c>
      <c r="B10" s="157">
        <v>10535</v>
      </c>
      <c r="C10" s="157">
        <v>7145</v>
      </c>
      <c r="D10" s="158">
        <v>67.8215472235406</v>
      </c>
    </row>
    <row r="11" s="147" customFormat="1" ht="24.9" customHeight="1" spans="1:4">
      <c r="A11" s="159" t="s">
        <v>1501</v>
      </c>
      <c r="B11" s="157"/>
      <c r="C11" s="157"/>
      <c r="D11" s="158"/>
    </row>
    <row r="12" s="147" customFormat="1" ht="24.9" customHeight="1" spans="1:4">
      <c r="A12" s="159" t="s">
        <v>1502</v>
      </c>
      <c r="B12" s="157"/>
      <c r="C12" s="157"/>
      <c r="D12" s="158"/>
    </row>
    <row r="13" s="147" customFormat="1" ht="24.9" customHeight="1" spans="1:4">
      <c r="A13" s="159" t="s">
        <v>1503</v>
      </c>
      <c r="B13" s="157">
        <v>10</v>
      </c>
      <c r="C13" s="157"/>
      <c r="D13" s="158"/>
    </row>
    <row r="14" s="147" customFormat="1" ht="24.9" customHeight="1" spans="1:4">
      <c r="A14" s="159" t="s">
        <v>1504</v>
      </c>
      <c r="B14" s="157"/>
      <c r="C14" s="157"/>
      <c r="D14" s="158"/>
    </row>
    <row r="15" s="147" customFormat="1" ht="24.9" customHeight="1" spans="1:4">
      <c r="A15" s="159" t="s">
        <v>1505</v>
      </c>
      <c r="B15" s="157"/>
      <c r="C15" s="157"/>
      <c r="D15" s="158"/>
    </row>
    <row r="16" s="147" customFormat="1" ht="24.9" customHeight="1" spans="1:4">
      <c r="A16" s="159" t="s">
        <v>1506</v>
      </c>
      <c r="B16" s="157"/>
      <c r="C16" s="157"/>
      <c r="D16" s="158"/>
    </row>
    <row r="17" s="147" customFormat="1" ht="24.9" customHeight="1" spans="1:4">
      <c r="A17" s="159" t="s">
        <v>1507</v>
      </c>
      <c r="B17" s="157"/>
      <c r="C17" s="157"/>
      <c r="D17" s="160"/>
    </row>
    <row r="18" customHeight="1" spans="1:4">
      <c r="A18" s="159" t="s">
        <v>1508</v>
      </c>
      <c r="B18" s="157"/>
      <c r="C18" s="157"/>
      <c r="D18" s="161"/>
    </row>
    <row r="19" customHeight="1" spans="1:4">
      <c r="A19" s="159" t="s">
        <v>1509</v>
      </c>
      <c r="B19" s="157">
        <v>37244</v>
      </c>
      <c r="C19" s="157">
        <v>11467</v>
      </c>
      <c r="D19" s="161">
        <v>30.7888518956073</v>
      </c>
    </row>
    <row r="20" customHeight="1" spans="1:4">
      <c r="A20" s="159" t="s">
        <v>1510</v>
      </c>
      <c r="B20" s="157">
        <v>9686</v>
      </c>
      <c r="C20" s="157">
        <v>10640</v>
      </c>
      <c r="D20" s="161">
        <v>109.849266983275</v>
      </c>
    </row>
    <row r="21" customHeight="1" spans="1:4">
      <c r="A21" s="159" t="s">
        <v>1511</v>
      </c>
      <c r="B21" s="157">
        <v>51</v>
      </c>
      <c r="C21" s="157"/>
      <c r="D21" s="161">
        <v>0</v>
      </c>
    </row>
    <row r="22" customHeight="1" spans="1:4">
      <c r="A22" s="159" t="s">
        <v>1512</v>
      </c>
      <c r="B22" s="157"/>
      <c r="C22" s="157"/>
      <c r="D22" s="161"/>
    </row>
    <row r="23" customHeight="1" spans="1:4">
      <c r="A23" s="145" t="s">
        <v>122</v>
      </c>
      <c r="B23" s="162">
        <f>SUM(B4,B5,B6,B7,B8,B9,B10,B11,B12,B13,B14,B15,B16,B17,B18,B19,B20,B21,B22)</f>
        <v>57526</v>
      </c>
      <c r="C23" s="162">
        <f>SUM(C4,C5,C6,C7,C8,C9,C10,C11,C12,C13,C14,C15,C16,C17,C18,C19,C20,C21,C22)</f>
        <v>29252</v>
      </c>
      <c r="D23" s="161">
        <v>50.8500504119876</v>
      </c>
    </row>
    <row r="241" ht="15" customHeight="1"/>
  </sheetData>
  <mergeCells count="2">
    <mergeCell ref="A1:D1"/>
    <mergeCell ref="C2:D2"/>
  </mergeCells>
  <pageMargins left="0.7" right="0.7" top="0.75" bottom="0.75" header="0.3" footer="0.3"/>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1"/>
  <sheetViews>
    <sheetView workbookViewId="0">
      <selection activeCell="A3" sqref="A3:D11"/>
    </sheetView>
  </sheetViews>
  <sheetFormatPr defaultColWidth="9" defaultRowHeight="24.9" customHeight="1" outlineLevelCol="5"/>
  <cols>
    <col min="1" max="1" width="31.6" style="137" customWidth="1"/>
    <col min="2" max="2" width="11.4" style="137" customWidth="1"/>
    <col min="3" max="3" width="31.6" style="137" customWidth="1"/>
    <col min="4" max="4" width="11.4" style="137" customWidth="1"/>
    <col min="5" max="5" width="9" style="137"/>
    <col min="6" max="6" width="9.5" style="137" customWidth="1"/>
    <col min="7" max="16384" width="9" style="137"/>
  </cols>
  <sheetData>
    <row r="1" s="137" customFormat="1" ht="30" customHeight="1" spans="1:6">
      <c r="A1" s="138" t="s">
        <v>1553</v>
      </c>
      <c r="B1" s="138"/>
      <c r="C1" s="138"/>
      <c r="D1" s="138"/>
    </row>
    <row r="2" s="137" customFormat="1" ht="20.1" customHeight="1" spans="1:6">
      <c r="A2" s="139" t="s">
        <v>124</v>
      </c>
      <c r="B2" s="139"/>
      <c r="C2" s="139"/>
      <c r="D2" s="139"/>
    </row>
    <row r="3" s="137" customFormat="1" customHeight="1" spans="1:6">
      <c r="A3" s="140" t="s">
        <v>1514</v>
      </c>
      <c r="B3" s="141" t="s">
        <v>1384</v>
      </c>
      <c r="C3" s="140" t="s">
        <v>1514</v>
      </c>
      <c r="D3" s="141" t="s">
        <v>1384</v>
      </c>
    </row>
    <row r="4" s="137" customFormat="1" customHeight="1" spans="1:6">
      <c r="A4" s="142" t="s">
        <v>1515</v>
      </c>
      <c r="B4" s="143">
        <v>27000</v>
      </c>
      <c r="C4" s="142" t="s">
        <v>1516</v>
      </c>
      <c r="D4" s="143">
        <v>29252</v>
      </c>
    </row>
    <row r="5" s="137" customFormat="1" customHeight="1" spans="1:6">
      <c r="A5" s="142" t="s">
        <v>128</v>
      </c>
      <c r="B5" s="143"/>
      <c r="C5" s="142" t="s">
        <v>129</v>
      </c>
      <c r="D5" s="143"/>
    </row>
    <row r="6" s="137" customFormat="1" customHeight="1" spans="1:6">
      <c r="A6" s="142" t="s">
        <v>136</v>
      </c>
      <c r="B6" s="143"/>
      <c r="C6" s="142" t="s">
        <v>137</v>
      </c>
      <c r="D6" s="143"/>
    </row>
    <row r="7" s="137" customFormat="1" customHeight="1" spans="1:6">
      <c r="A7" s="142" t="s">
        <v>1517</v>
      </c>
      <c r="B7" s="143"/>
      <c r="C7" s="142" t="s">
        <v>144</v>
      </c>
      <c r="D7" s="143"/>
    </row>
    <row r="8" s="137" customFormat="1" customHeight="1" spans="1:6">
      <c r="A8" s="142" t="s">
        <v>148</v>
      </c>
      <c r="B8" s="143"/>
      <c r="C8" s="142" t="s">
        <v>149</v>
      </c>
      <c r="D8" s="143">
        <v>60000</v>
      </c>
      <c r="F8" s="144"/>
    </row>
    <row r="9" s="137" customFormat="1" customHeight="1" spans="1:6">
      <c r="A9" s="142" t="s">
        <v>158</v>
      </c>
      <c r="B9" s="143">
        <v>60000</v>
      </c>
      <c r="C9" s="142" t="s">
        <v>159</v>
      </c>
      <c r="D9" s="143"/>
    </row>
    <row r="10" s="137" customFormat="1" customHeight="1" spans="1:6">
      <c r="A10" s="142" t="s">
        <v>1518</v>
      </c>
      <c r="B10" s="143">
        <v>2252</v>
      </c>
      <c r="C10" s="142" t="s">
        <v>1519</v>
      </c>
      <c r="D10" s="143"/>
    </row>
    <row r="11" s="137" customFormat="1" customHeight="1" spans="1:6">
      <c r="A11" s="145" t="s">
        <v>165</v>
      </c>
      <c r="B11" s="146">
        <f>B4+B5+B6+B10+B7+B8+B9</f>
        <v>89252</v>
      </c>
      <c r="C11" s="145" t="s">
        <v>166</v>
      </c>
      <c r="D11" s="146">
        <f>SUM(D4+D5+D8+D7+D9+D10)</f>
        <v>89252</v>
      </c>
    </row>
  </sheetData>
  <mergeCells count="2">
    <mergeCell ref="A1:D1"/>
    <mergeCell ref="A2:D2"/>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50"/>
  <sheetViews>
    <sheetView workbookViewId="0">
      <selection activeCell="G22" sqref="G22"/>
    </sheetView>
  </sheetViews>
  <sheetFormatPr defaultColWidth="9" defaultRowHeight="24.9" customHeight="1" outlineLevelCol="3"/>
  <cols>
    <col min="1" max="1" width="31.6" style="147" customWidth="1"/>
    <col min="2" max="4" width="16.75" style="147" customWidth="1"/>
    <col min="5" max="16384" width="9" style="147"/>
  </cols>
  <sheetData>
    <row r="1" s="147" customFormat="1" ht="30" customHeight="1" spans="1:4">
      <c r="A1" s="152" t="s">
        <v>1554</v>
      </c>
      <c r="B1" s="152"/>
      <c r="C1" s="152"/>
      <c r="D1" s="152"/>
    </row>
    <row r="2" s="147" customFormat="1" ht="20.1" customHeight="1" spans="1:4">
      <c r="C2" s="164" t="s">
        <v>231</v>
      </c>
      <c r="D2" s="164"/>
    </row>
    <row r="3" s="147" customFormat="1" customHeight="1" spans="1:4">
      <c r="A3" s="140" t="s">
        <v>63</v>
      </c>
      <c r="B3" s="154" t="s">
        <v>1372</v>
      </c>
      <c r="C3" s="155" t="s">
        <v>1373</v>
      </c>
      <c r="D3" s="154" t="s">
        <v>1374</v>
      </c>
    </row>
    <row r="4" s="147" customFormat="1" customHeight="1" spans="1:4">
      <c r="A4" s="165" t="s">
        <v>1486</v>
      </c>
      <c r="B4" s="143"/>
      <c r="C4" s="143"/>
      <c r="D4" s="166"/>
    </row>
    <row r="5" s="147" customFormat="1" customHeight="1" spans="1:4">
      <c r="A5" s="165" t="s">
        <v>1487</v>
      </c>
      <c r="B5" s="143"/>
      <c r="C5" s="143"/>
      <c r="D5" s="166"/>
    </row>
    <row r="6" s="147" customFormat="1" customHeight="1" spans="1:4">
      <c r="A6" s="165" t="s">
        <v>1488</v>
      </c>
      <c r="B6" s="143">
        <v>8721</v>
      </c>
      <c r="C6" s="143">
        <v>7000</v>
      </c>
      <c r="D6" s="166">
        <v>80.2660245384704</v>
      </c>
    </row>
    <row r="7" s="147" customFormat="1" customHeight="1" spans="1:4">
      <c r="A7" s="165" t="s">
        <v>1489</v>
      </c>
      <c r="B7" s="143"/>
      <c r="C7" s="143"/>
      <c r="D7" s="166"/>
    </row>
    <row r="8" s="147" customFormat="1" customHeight="1" spans="1:4">
      <c r="A8" s="165" t="s">
        <v>1490</v>
      </c>
      <c r="B8" s="143"/>
      <c r="C8" s="143"/>
      <c r="D8" s="166"/>
    </row>
    <row r="9" s="147" customFormat="1" customHeight="1" spans="1:4">
      <c r="A9" s="165" t="s">
        <v>1491</v>
      </c>
      <c r="B9" s="143">
        <v>10503</v>
      </c>
      <c r="C9" s="143">
        <v>20000</v>
      </c>
      <c r="D9" s="166">
        <v>190.421784252118</v>
      </c>
    </row>
    <row r="10" s="163" customFormat="1" customHeight="1" spans="1:4">
      <c r="A10" s="167" t="s">
        <v>94</v>
      </c>
      <c r="B10" s="146">
        <f>SUM(B4:B9)</f>
        <v>19224</v>
      </c>
      <c r="C10" s="146">
        <f>SUM(C4:C9)</f>
        <v>27000</v>
      </c>
      <c r="D10" s="168">
        <v>140.449438202247</v>
      </c>
    </row>
    <row r="11" s="147" customFormat="1" customHeight="1" spans="1:4">
      <c r="B11" s="169"/>
    </row>
    <row r="12" s="147" customFormat="1" customHeight="1" spans="1:4">
      <c r="B12" s="169"/>
    </row>
    <row r="13" s="147" customFormat="1" customHeight="1" spans="1:4">
      <c r="B13" s="169"/>
    </row>
    <row r="14" s="147" customFormat="1" customHeight="1" spans="1:4">
      <c r="B14" s="169"/>
    </row>
    <row r="15" s="147" customFormat="1" customHeight="1" spans="1:4">
      <c r="B15" s="169"/>
    </row>
    <row r="16" s="147" customFormat="1" customHeight="1" spans="1:4">
      <c r="B16" s="169"/>
    </row>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sheetData>
  <mergeCells count="2">
    <mergeCell ref="A1:D1"/>
    <mergeCell ref="C2:D2"/>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1294"/>
  <sheetViews>
    <sheetView showZeros="0" zoomScale="90" zoomScaleNormal="90" workbookViewId="0">
      <selection activeCell="A3" sqref="A3:D26"/>
    </sheetView>
  </sheetViews>
  <sheetFormatPr defaultColWidth="12.1" defaultRowHeight="25.2" customHeight="1" outlineLevelCol="3"/>
  <cols>
    <col min="1" max="1" width="32.7" style="373" customWidth="1"/>
    <col min="2" max="2" width="11.5" style="373" customWidth="1"/>
    <col min="3" max="3" width="32.7" style="373" customWidth="1"/>
    <col min="4" max="4" width="11.5" style="373" customWidth="1"/>
    <col min="5" max="239" width="12.1" style="137"/>
    <col min="240" max="240" width="41.7" style="137" customWidth="1"/>
    <col min="241" max="241" width="19.5" style="137" customWidth="1"/>
    <col min="242" max="242" width="40.6" style="137" customWidth="1"/>
    <col min="243" max="243" width="19.5" style="137" customWidth="1"/>
    <col min="244" max="16384" width="12.1" style="137"/>
  </cols>
  <sheetData>
    <row r="1" s="137" customFormat="1" customHeight="1" spans="1:4">
      <c r="A1" s="374" t="s">
        <v>123</v>
      </c>
      <c r="B1" s="374"/>
      <c r="C1" s="374"/>
      <c r="D1" s="374"/>
    </row>
    <row r="2" s="137" customFormat="1" customHeight="1" spans="1:4">
      <c r="A2" s="375" t="s">
        <v>124</v>
      </c>
      <c r="B2" s="375"/>
      <c r="C2" s="375"/>
      <c r="D2" s="375"/>
    </row>
    <row r="3" s="137" customFormat="1" customHeight="1" spans="1:4">
      <c r="A3" s="376" t="s">
        <v>63</v>
      </c>
      <c r="B3" s="154" t="s">
        <v>125</v>
      </c>
      <c r="C3" s="376" t="s">
        <v>63</v>
      </c>
      <c r="D3" s="154" t="s">
        <v>125</v>
      </c>
    </row>
    <row r="4" s="144" customFormat="1" customHeight="1" spans="1:4">
      <c r="A4" s="271" t="s">
        <v>126</v>
      </c>
      <c r="B4" s="146">
        <v>43318</v>
      </c>
      <c r="C4" s="271" t="s">
        <v>127</v>
      </c>
      <c r="D4" s="146">
        <v>71109</v>
      </c>
    </row>
    <row r="5" s="144" customFormat="1" customHeight="1" spans="1:4">
      <c r="A5" s="271" t="s">
        <v>128</v>
      </c>
      <c r="B5" s="146">
        <f>B6+B7+B8</f>
        <v>18317</v>
      </c>
      <c r="C5" s="271" t="s">
        <v>129</v>
      </c>
      <c r="D5" s="146">
        <f>D6+D7+D8</f>
        <v>0</v>
      </c>
    </row>
    <row r="6" s="144" customFormat="1" customHeight="1" spans="1:4">
      <c r="A6" s="273" t="s">
        <v>130</v>
      </c>
      <c r="B6" s="143"/>
      <c r="C6" s="273" t="s">
        <v>131</v>
      </c>
      <c r="D6" s="143"/>
    </row>
    <row r="7" s="144" customFormat="1" customHeight="1" spans="1:4">
      <c r="A7" s="273" t="s">
        <v>132</v>
      </c>
      <c r="B7" s="143">
        <v>14469</v>
      </c>
      <c r="C7" s="273" t="s">
        <v>133</v>
      </c>
      <c r="D7" s="143"/>
    </row>
    <row r="8" s="144" customFormat="1" customHeight="1" spans="1:4">
      <c r="A8" s="273" t="s">
        <v>134</v>
      </c>
      <c r="B8" s="143">
        <v>3848</v>
      </c>
      <c r="C8" s="273" t="s">
        <v>135</v>
      </c>
      <c r="D8" s="143"/>
    </row>
    <row r="9" s="137" customFormat="1" customHeight="1" spans="1:4">
      <c r="A9" s="271" t="s">
        <v>136</v>
      </c>
      <c r="B9" s="146"/>
      <c r="C9" s="271" t="s">
        <v>137</v>
      </c>
      <c r="D9" s="146">
        <f>D10+D11</f>
        <v>2680</v>
      </c>
    </row>
    <row r="10" s="137" customFormat="1" customHeight="1" spans="1:4">
      <c r="A10" s="273" t="s">
        <v>138</v>
      </c>
      <c r="B10" s="143"/>
      <c r="C10" s="273" t="s">
        <v>139</v>
      </c>
      <c r="D10" s="143"/>
    </row>
    <row r="11" s="137" customFormat="1" customHeight="1" spans="1:4">
      <c r="A11" s="273" t="s">
        <v>140</v>
      </c>
      <c r="B11" s="143"/>
      <c r="C11" s="273" t="s">
        <v>141</v>
      </c>
      <c r="D11" s="143">
        <v>2680</v>
      </c>
    </row>
    <row r="12" s="137" customFormat="1" customHeight="1" spans="1:4">
      <c r="A12" s="271" t="s">
        <v>142</v>
      </c>
      <c r="B12" s="146">
        <v>9450</v>
      </c>
      <c r="C12" s="271"/>
      <c r="D12" s="146"/>
    </row>
    <row r="13" s="137" customFormat="1" customHeight="1" spans="1:4">
      <c r="A13" s="271" t="s">
        <v>143</v>
      </c>
      <c r="B13" s="146">
        <f>SUM(B14:B16)</f>
        <v>0</v>
      </c>
      <c r="C13" s="271" t="s">
        <v>144</v>
      </c>
      <c r="D13" s="146"/>
    </row>
    <row r="14" s="137" customFormat="1" customHeight="1" spans="1:4">
      <c r="A14" s="273" t="s">
        <v>145</v>
      </c>
      <c r="B14" s="143"/>
      <c r="C14" s="273"/>
      <c r="D14" s="143"/>
    </row>
    <row r="15" s="137" customFormat="1" customHeight="1" spans="1:4">
      <c r="A15" s="273" t="s">
        <v>146</v>
      </c>
      <c r="B15" s="143"/>
      <c r="C15" s="273"/>
      <c r="D15" s="143"/>
    </row>
    <row r="16" s="137" customFormat="1" customHeight="1" spans="1:4">
      <c r="A16" s="273" t="s">
        <v>147</v>
      </c>
      <c r="B16" s="143"/>
      <c r="C16" s="273"/>
      <c r="D16" s="143"/>
    </row>
    <row r="17" s="137" customFormat="1" customHeight="1" spans="1:4">
      <c r="A17" s="271" t="s">
        <v>148</v>
      </c>
      <c r="B17" s="146"/>
      <c r="C17" s="271" t="s">
        <v>149</v>
      </c>
      <c r="D17" s="146">
        <f>D18+D19+D20+D21</f>
        <v>5423</v>
      </c>
    </row>
    <row r="18" s="137" customFormat="1" customHeight="1" spans="1:4">
      <c r="A18" s="273" t="s">
        <v>150</v>
      </c>
      <c r="B18" s="143"/>
      <c r="C18" s="273" t="s">
        <v>151</v>
      </c>
      <c r="D18" s="143">
        <v>5423</v>
      </c>
    </row>
    <row r="19" s="137" customFormat="1" customHeight="1" spans="1:4">
      <c r="A19" s="273" t="s">
        <v>152</v>
      </c>
      <c r="B19" s="143"/>
      <c r="C19" s="273" t="s">
        <v>153</v>
      </c>
      <c r="D19" s="143"/>
    </row>
    <row r="20" s="137" customFormat="1" customHeight="1" spans="1:4">
      <c r="A20" s="273" t="s">
        <v>154</v>
      </c>
      <c r="B20" s="143"/>
      <c r="C20" s="273" t="s">
        <v>155</v>
      </c>
      <c r="D20" s="143"/>
    </row>
    <row r="21" s="137" customFormat="1" customHeight="1" spans="1:4">
      <c r="A21" s="273" t="s">
        <v>156</v>
      </c>
      <c r="B21" s="143"/>
      <c r="C21" s="273" t="s">
        <v>157</v>
      </c>
      <c r="D21" s="143"/>
    </row>
    <row r="22" s="137" customFormat="1" customHeight="1" spans="1:4">
      <c r="A22" s="271" t="s">
        <v>158</v>
      </c>
      <c r="B22" s="146">
        <v>16749</v>
      </c>
      <c r="C22" s="271" t="s">
        <v>159</v>
      </c>
      <c r="D22" s="146"/>
    </row>
    <row r="23" s="137" customFormat="1" customHeight="1" spans="1:4">
      <c r="A23" s="271" t="s">
        <v>160</v>
      </c>
      <c r="B23" s="146"/>
      <c r="C23" s="271" t="s">
        <v>161</v>
      </c>
      <c r="D23" s="146">
        <v>18</v>
      </c>
    </row>
    <row r="24" s="137" customFormat="1" customHeight="1" spans="1:4">
      <c r="A24" s="271" t="s">
        <v>162</v>
      </c>
      <c r="B24" s="146"/>
      <c r="C24" s="271" t="s">
        <v>163</v>
      </c>
      <c r="D24" s="146"/>
    </row>
    <row r="25" s="137" customFormat="1" customHeight="1" spans="1:4">
      <c r="A25" s="271"/>
      <c r="B25" s="146"/>
      <c r="C25" s="271" t="s">
        <v>164</v>
      </c>
      <c r="D25" s="146">
        <f>SUM(B26)-D4-D5-D9-D13-D17-D22-D23-D24</f>
        <v>8604</v>
      </c>
    </row>
    <row r="26" s="137" customFormat="1" customHeight="1" spans="1:4">
      <c r="A26" s="145" t="s">
        <v>165</v>
      </c>
      <c r="B26" s="146">
        <f>B4+B5+B9+B12+B13+B22+B23</f>
        <v>87834</v>
      </c>
      <c r="C26" s="145" t="s">
        <v>166</v>
      </c>
      <c r="D26" s="146">
        <f>D4+D9+D17+D24+D5+D23+D22+D25</f>
        <v>87834</v>
      </c>
    </row>
    <row r="27" s="137" customFormat="1" customHeight="1" spans="1:4">
      <c r="A27" s="150"/>
      <c r="B27" s="184"/>
      <c r="C27" s="150"/>
      <c r="D27" s="150"/>
    </row>
    <row r="28" s="137" customFormat="1" customHeight="1"/>
    <row r="29" s="137" customFormat="1" customHeight="1"/>
    <row r="30" s="137" customFormat="1" customHeight="1"/>
    <row r="31" s="137" customFormat="1" customHeight="1"/>
    <row r="32" s="137" customFormat="1" customHeight="1"/>
    <row r="33" s="137" customFormat="1" customHeight="1"/>
    <row r="34" s="137" customFormat="1" customHeight="1"/>
    <row r="35" s="137" customFormat="1" customHeight="1"/>
    <row r="36" s="150" customFormat="1" customHeight="1" spans="1:4">
      <c r="A36" s="137"/>
      <c r="B36" s="137"/>
      <c r="C36" s="137"/>
      <c r="D36" s="137"/>
    </row>
    <row r="37" s="137" customFormat="1" customHeight="1"/>
    <row r="38" s="137" customFormat="1" customHeight="1"/>
    <row r="39" s="137" customFormat="1" customHeight="1"/>
    <row r="40" s="137" customFormat="1" customHeight="1"/>
    <row r="41" s="137" customFormat="1" customHeight="1"/>
    <row r="42" s="137" customFormat="1" customHeight="1"/>
    <row r="43" s="137" customFormat="1" customHeight="1"/>
    <row r="44" s="137" customFormat="1" customHeight="1"/>
    <row r="45" s="137" customFormat="1" customHeight="1"/>
    <row r="46" s="137" customFormat="1" customHeight="1"/>
    <row r="47" s="137" customFormat="1" customHeight="1"/>
    <row r="48" s="137" customFormat="1" customHeight="1"/>
    <row r="49" s="137" customFormat="1" customHeight="1"/>
    <row r="50" s="137" customFormat="1" customHeight="1"/>
    <row r="51" s="137" customFormat="1" customHeight="1"/>
    <row r="52" s="137" customFormat="1" customHeight="1"/>
    <row r="53" s="137" customFormat="1" customHeight="1"/>
    <row r="54" s="137" customFormat="1" customHeight="1"/>
    <row r="55" s="137" customFormat="1" customHeight="1"/>
    <row r="56" s="137" customFormat="1" customHeight="1"/>
    <row r="57" s="137" customFormat="1" customHeight="1"/>
    <row r="58" s="137" customFormat="1" customHeight="1"/>
    <row r="59" s="137" customFormat="1" customHeight="1"/>
    <row r="60" s="137" customFormat="1" customHeight="1"/>
    <row r="61" s="137" customFormat="1" customHeight="1"/>
    <row r="62" s="137" customFormat="1" customHeight="1"/>
    <row r="63" s="137" customFormat="1" customHeight="1"/>
    <row r="64" s="137" customFormat="1" customHeight="1"/>
    <row r="65" s="137" customFormat="1" customHeight="1"/>
    <row r="66" s="137" customFormat="1" customHeight="1"/>
    <row r="67" s="137" customFormat="1" customHeight="1"/>
    <row r="68" s="137" customFormat="1" customHeight="1"/>
    <row r="69" s="137" customFormat="1" customHeight="1"/>
    <row r="70" s="137" customFormat="1" customHeight="1"/>
    <row r="71" s="137" customFormat="1" customHeight="1"/>
    <row r="72" s="137" customFormat="1" customHeight="1"/>
    <row r="73" s="137" customFormat="1" customHeight="1"/>
    <row r="74" s="137" customFormat="1" customHeight="1"/>
    <row r="75" s="137" customFormat="1" customHeight="1"/>
    <row r="76" s="137" customFormat="1" customHeight="1"/>
    <row r="77" s="137" customFormat="1" customHeight="1"/>
    <row r="78" s="137" customFormat="1" customHeight="1"/>
    <row r="79" s="137" customFormat="1" customHeight="1"/>
    <row r="80" s="137" customFormat="1" customHeight="1"/>
    <row r="81" s="137" customFormat="1" customHeight="1"/>
    <row r="82" s="137" customFormat="1" customHeight="1"/>
    <row r="83" s="137" customFormat="1" customHeight="1"/>
    <row r="84" s="137" customFormat="1" customHeight="1"/>
    <row r="85" s="137" customFormat="1" customHeight="1"/>
    <row r="86" s="137" customFormat="1" customHeight="1"/>
    <row r="87" s="137" customFormat="1" customHeight="1"/>
    <row r="88" s="137" customFormat="1" customHeight="1"/>
    <row r="89" s="137" customFormat="1" customHeight="1"/>
    <row r="90" s="137" customFormat="1" customHeight="1"/>
    <row r="91" s="137" customFormat="1" customHeight="1"/>
    <row r="92" s="137" customFormat="1" customHeight="1"/>
    <row r="93" s="137" customFormat="1" customHeight="1"/>
    <row r="94" s="137" customFormat="1" customHeight="1"/>
    <row r="95" s="137" customFormat="1" customHeight="1"/>
    <row r="96" s="137" customFormat="1" customHeight="1"/>
    <row r="97" s="137" customFormat="1" customHeight="1"/>
    <row r="98" s="137" customFormat="1" customHeight="1"/>
    <row r="99" s="137" customFormat="1" customHeight="1"/>
    <row r="100" s="137" customFormat="1" customHeight="1"/>
    <row r="101" s="137" customFormat="1" customHeight="1"/>
    <row r="102" s="137" customFormat="1" customHeight="1"/>
    <row r="103" s="137" customFormat="1" customHeight="1"/>
    <row r="104" s="137" customFormat="1" customHeight="1"/>
    <row r="105" s="137" customFormat="1" customHeight="1"/>
    <row r="106" s="137" customFormat="1" customHeight="1"/>
    <row r="107" s="137" customFormat="1" customHeight="1"/>
    <row r="108" s="137" customFormat="1" customHeight="1"/>
    <row r="109" s="137" customFormat="1" customHeight="1"/>
    <row r="110" s="137" customFormat="1" customHeight="1"/>
    <row r="111" s="137" customFormat="1" customHeight="1"/>
    <row r="112" s="137" customFormat="1" customHeight="1"/>
    <row r="113" s="137" customFormat="1" customHeight="1"/>
    <row r="114" s="137" customFormat="1" customHeight="1"/>
    <row r="115" s="137" customFormat="1" customHeight="1"/>
    <row r="116" s="137" customFormat="1" customHeight="1"/>
    <row r="117" s="137" customFormat="1" customHeight="1"/>
    <row r="118" s="137" customFormat="1" customHeight="1"/>
    <row r="119" s="137" customFormat="1" customHeight="1"/>
    <row r="120" s="137" customFormat="1" customHeight="1"/>
    <row r="121" s="137" customFormat="1" customHeight="1"/>
    <row r="122" s="137" customFormat="1" customHeight="1"/>
    <row r="123" s="137" customFormat="1" customHeight="1"/>
    <row r="124" s="137" customFormat="1" customHeight="1"/>
    <row r="125" s="137" customFormat="1" customHeight="1"/>
    <row r="126" s="137" customFormat="1" customHeight="1"/>
    <row r="127" s="137" customFormat="1" customHeight="1"/>
    <row r="128" s="137" customFormat="1" customHeight="1"/>
    <row r="129" s="137" customFormat="1" customHeight="1"/>
    <row r="130" s="137" customFormat="1" customHeight="1"/>
    <row r="131" s="137" customFormat="1" customHeight="1"/>
    <row r="132" s="137" customFormat="1" customHeight="1"/>
    <row r="133" s="137" customFormat="1" customHeight="1"/>
    <row r="134" s="137" customFormat="1" customHeight="1"/>
    <row r="135" s="137" customFormat="1" customHeight="1"/>
    <row r="136" s="137" customFormat="1" customHeight="1"/>
    <row r="137" s="137" customFormat="1" customHeight="1"/>
    <row r="138" s="137" customFormat="1" customHeight="1"/>
    <row r="139" s="137" customFormat="1" customHeight="1"/>
    <row r="140" s="137" customFormat="1" customHeight="1"/>
    <row r="141" s="137" customFormat="1" customHeight="1"/>
    <row r="142" s="137" customFormat="1" customHeight="1"/>
    <row r="143" s="137" customFormat="1" customHeight="1"/>
    <row r="144" s="137" customFormat="1" customHeight="1"/>
    <row r="145" s="137" customFormat="1" customHeight="1"/>
    <row r="146" s="137" customFormat="1" customHeight="1"/>
    <row r="147" s="137" customFormat="1" customHeight="1"/>
    <row r="148" s="137" customFormat="1" customHeight="1"/>
    <row r="149" s="137" customFormat="1" customHeight="1"/>
    <row r="150" s="137" customFormat="1" customHeight="1"/>
    <row r="151" s="137" customFormat="1" customHeight="1"/>
    <row r="152" s="137" customFormat="1" customHeight="1"/>
    <row r="153" s="137" customFormat="1" customHeight="1"/>
    <row r="154" s="137" customFormat="1" customHeight="1"/>
    <row r="155" s="137" customFormat="1" customHeight="1"/>
    <row r="156" s="137" customFormat="1" customHeight="1"/>
    <row r="157" s="137" customFormat="1" customHeight="1"/>
    <row r="158" s="137" customFormat="1" customHeight="1"/>
    <row r="159" s="137" customFormat="1" customHeight="1"/>
    <row r="160" s="137" customFormat="1" customHeight="1"/>
    <row r="161" s="137" customFormat="1" customHeight="1"/>
    <row r="162" s="137" customFormat="1" customHeight="1"/>
    <row r="163" s="137" customFormat="1" customHeight="1"/>
    <row r="164" s="137" customFormat="1" customHeight="1"/>
    <row r="165" s="137" customFormat="1" customHeight="1"/>
    <row r="166" s="137" customFormat="1" customHeight="1"/>
    <row r="167" s="137" customFormat="1" customHeight="1"/>
    <row r="168" s="137" customFormat="1" customHeight="1"/>
    <row r="169" s="137" customFormat="1" customHeight="1"/>
    <row r="170" s="137" customFormat="1" customHeight="1"/>
    <row r="171" s="137" customFormat="1" customHeight="1"/>
    <row r="172" s="137" customFormat="1" customHeight="1"/>
    <row r="173" s="137" customFormat="1" customHeight="1"/>
    <row r="174" s="137" customFormat="1" customHeight="1"/>
    <row r="175" s="137" customFormat="1" customHeight="1"/>
    <row r="176" s="137" customFormat="1" customHeight="1"/>
    <row r="177" s="137" customFormat="1" customHeight="1"/>
    <row r="178" s="137" customFormat="1" customHeight="1"/>
    <row r="179" s="137" customFormat="1" customHeight="1"/>
    <row r="180" s="137" customFormat="1" customHeight="1"/>
    <row r="181" s="137" customFormat="1" customHeight="1"/>
    <row r="182" s="137" customFormat="1" customHeight="1"/>
    <row r="183" s="137" customFormat="1" customHeight="1"/>
    <row r="184" s="137" customFormat="1" customHeight="1"/>
    <row r="185" s="137" customFormat="1" customHeight="1"/>
    <row r="186" s="137" customFormat="1" customHeight="1"/>
    <row r="187" s="137" customFormat="1" customHeight="1"/>
    <row r="188" s="137" customFormat="1" customHeight="1"/>
    <row r="189" s="137" customFormat="1" customHeight="1"/>
    <row r="190" s="137" customFormat="1" customHeight="1"/>
    <row r="191" s="137" customFormat="1" customHeight="1"/>
    <row r="192" s="137" customFormat="1" customHeight="1"/>
    <row r="193" s="137" customFormat="1" customHeight="1"/>
    <row r="194" s="137" customFormat="1" customHeight="1"/>
    <row r="195" s="137" customFormat="1" customHeight="1"/>
    <row r="196" s="137" customFormat="1" customHeight="1"/>
    <row r="197" s="137" customFormat="1" customHeight="1"/>
    <row r="198" s="137" customFormat="1" customHeight="1"/>
    <row r="199" s="137" customFormat="1" customHeight="1"/>
    <row r="200" s="137" customFormat="1" customHeight="1"/>
    <row r="201" s="137" customFormat="1" customHeight="1"/>
    <row r="202" s="137" customFormat="1" customHeight="1"/>
    <row r="203" s="137" customFormat="1" customHeight="1"/>
    <row r="204" s="137" customFormat="1" customHeight="1"/>
    <row r="205" s="137" customFormat="1" customHeight="1"/>
    <row r="206" s="137" customFormat="1" customHeight="1"/>
    <row r="207" s="137" customFormat="1" customHeight="1"/>
    <row r="208" s="137" customFormat="1" customHeight="1"/>
    <row r="209" s="137" customFormat="1" customHeight="1"/>
    <row r="210" s="137" customFormat="1" customHeight="1"/>
    <row r="211" s="137" customFormat="1" customHeight="1"/>
    <row r="212" s="137" customFormat="1" customHeight="1"/>
    <row r="213" s="137" customFormat="1" customHeight="1"/>
    <row r="214" s="137" customFormat="1" customHeight="1"/>
    <row r="215" s="137" customFormat="1" customHeight="1"/>
    <row r="216" s="137" customFormat="1" customHeight="1"/>
    <row r="217" s="137" customFormat="1" customHeight="1"/>
    <row r="218" s="137" customFormat="1" customHeight="1"/>
    <row r="219" s="137" customFormat="1" customHeight="1"/>
    <row r="220" s="137" customFormat="1" customHeight="1"/>
    <row r="221" s="137" customFormat="1" customHeight="1"/>
    <row r="222" s="137" customFormat="1" customHeight="1"/>
    <row r="223" s="137" customFormat="1" customHeight="1"/>
    <row r="224" s="137" customFormat="1" customHeight="1"/>
    <row r="225" s="137" customFormat="1" customHeight="1"/>
    <row r="226" s="137" customFormat="1" customHeight="1"/>
    <row r="227" s="137" customFormat="1" customHeight="1"/>
    <row r="228" s="137" customFormat="1" customHeight="1"/>
    <row r="229" s="137" customFormat="1" customHeight="1"/>
    <row r="230" s="137" customFormat="1" customHeight="1"/>
    <row r="231" s="137" customFormat="1" customHeight="1"/>
    <row r="232" s="137" customFormat="1" customHeight="1"/>
    <row r="233" s="137" customFormat="1" customHeight="1"/>
    <row r="234" s="137" customFormat="1" customHeight="1"/>
    <row r="235" s="137" customFormat="1" customHeight="1"/>
    <row r="236" s="137" customFormat="1" customHeight="1"/>
    <row r="237" s="137" customFormat="1" customHeight="1"/>
    <row r="238" s="137" customFormat="1" customHeight="1"/>
    <row r="239" s="137" customFormat="1" customHeight="1"/>
    <row r="240" s="137" customFormat="1" customHeight="1"/>
    <row r="241" s="137" customFormat="1" customHeight="1"/>
    <row r="242" s="137" customFormat="1" customHeight="1"/>
    <row r="243" s="137" customFormat="1" customHeight="1"/>
    <row r="244" s="137" customFormat="1" customHeight="1"/>
    <row r="245" s="137" customFormat="1" customHeight="1"/>
    <row r="246" s="137" customFormat="1" customHeight="1"/>
    <row r="247" s="137" customFormat="1" customHeight="1"/>
    <row r="248" s="137" customFormat="1" customHeight="1"/>
    <row r="249" s="137" customFormat="1" customHeight="1"/>
    <row r="250" s="137" customFormat="1" customHeight="1"/>
    <row r="251" s="137" customFormat="1" customHeight="1"/>
    <row r="252" s="137" customFormat="1" customHeight="1"/>
    <row r="253" s="137" customFormat="1" customHeight="1"/>
    <row r="254" s="137" customFormat="1" customHeight="1"/>
    <row r="255" s="137" customFormat="1" customHeight="1"/>
    <row r="256" s="137" customFormat="1" customHeight="1"/>
    <row r="257" s="137" customFormat="1" customHeight="1"/>
    <row r="258" s="137" customFormat="1" customHeight="1"/>
    <row r="259" s="137" customFormat="1" customHeight="1"/>
    <row r="260" s="137" customFormat="1" customHeight="1"/>
    <row r="261" s="137" customFormat="1" customHeight="1"/>
    <row r="262" s="137" customFormat="1" customHeight="1"/>
    <row r="263" s="137" customFormat="1" customHeight="1"/>
    <row r="264" s="137" customFormat="1" customHeight="1"/>
    <row r="265" s="137" customFormat="1" customHeight="1"/>
    <row r="266" s="137" customFormat="1" customHeight="1"/>
    <row r="267" s="137" customFormat="1" customHeight="1"/>
    <row r="268" s="137" customFormat="1" customHeight="1"/>
    <row r="269" s="137" customFormat="1" customHeight="1"/>
    <row r="270" s="137" customFormat="1" customHeight="1"/>
    <row r="271" s="137" customFormat="1" customHeight="1"/>
    <row r="272" s="137" customFormat="1" customHeight="1"/>
    <row r="273" s="137" customFormat="1" customHeight="1"/>
    <row r="274" s="137" customFormat="1" customHeight="1"/>
    <row r="275" s="137" customFormat="1" customHeight="1"/>
    <row r="276" s="137" customFormat="1" customHeight="1"/>
    <row r="277" s="137" customFormat="1" customHeight="1"/>
    <row r="278" s="137" customFormat="1" customHeight="1"/>
    <row r="279" s="137" customFormat="1" customHeight="1"/>
    <row r="280" s="137" customFormat="1" customHeight="1"/>
    <row r="281" s="137" customFormat="1" customHeight="1"/>
    <row r="282" s="137" customFormat="1" customHeight="1"/>
    <row r="283" s="137" customFormat="1" customHeight="1"/>
    <row r="284" s="137" customFormat="1" customHeight="1"/>
    <row r="285" s="137" customFormat="1" customHeight="1"/>
    <row r="286" s="137" customFormat="1" customHeight="1"/>
    <row r="287" s="137" customFormat="1" customHeight="1"/>
    <row r="288" s="137" customFormat="1" customHeight="1"/>
    <row r="289" s="137" customFormat="1" customHeight="1"/>
    <row r="290" s="137" customFormat="1" customHeight="1"/>
    <row r="291" s="137" customFormat="1" customHeight="1"/>
    <row r="292" s="137" customFormat="1" customHeight="1"/>
    <row r="293" s="137" customFormat="1" customHeight="1"/>
    <row r="294" s="137" customFormat="1" customHeight="1"/>
    <row r="295" s="137" customFormat="1" customHeight="1"/>
    <row r="296" s="137" customFormat="1" customHeight="1"/>
    <row r="297" s="137" customFormat="1" customHeight="1"/>
    <row r="298" s="137" customFormat="1" customHeight="1"/>
    <row r="299" s="137" customFormat="1" customHeight="1"/>
    <row r="300" s="137" customFormat="1" customHeight="1"/>
    <row r="301" s="137" customFormat="1" customHeight="1"/>
    <row r="302" s="137" customFormat="1" customHeight="1"/>
    <row r="303" s="137" customFormat="1" customHeight="1"/>
    <row r="304" s="137" customFormat="1" customHeight="1"/>
    <row r="305" s="137" customFormat="1" customHeight="1"/>
    <row r="306" s="137" customFormat="1" customHeight="1"/>
    <row r="307" s="137" customFormat="1" customHeight="1"/>
    <row r="308" s="137" customFormat="1" customHeight="1"/>
    <row r="309" s="137" customFormat="1" customHeight="1"/>
    <row r="310" s="137" customFormat="1" customHeight="1"/>
    <row r="311" s="137" customFormat="1" customHeight="1"/>
    <row r="312" s="137" customFormat="1" customHeight="1"/>
    <row r="313" s="137" customFormat="1" customHeight="1"/>
    <row r="314" s="137" customFormat="1" customHeight="1"/>
    <row r="315" s="137" customFormat="1" customHeight="1"/>
    <row r="316" s="137" customFormat="1" customHeight="1"/>
    <row r="317" s="137" customFormat="1" customHeight="1"/>
    <row r="318" s="137" customFormat="1" customHeight="1"/>
    <row r="319" s="137" customFormat="1" customHeight="1"/>
    <row r="320" s="137" customFormat="1" customHeight="1"/>
    <row r="321" s="137" customFormat="1" customHeight="1"/>
    <row r="322" s="137" customFormat="1" customHeight="1"/>
    <row r="323" s="137" customFormat="1" customHeight="1"/>
    <row r="324" s="137" customFormat="1" customHeight="1"/>
    <row r="325" s="137" customFormat="1" customHeight="1"/>
    <row r="326" s="137" customFormat="1" customHeight="1"/>
    <row r="327" s="137" customFormat="1" customHeight="1"/>
    <row r="328" s="137" customFormat="1" customHeight="1"/>
    <row r="329" s="137" customFormat="1" customHeight="1"/>
    <row r="330" s="137" customFormat="1" customHeight="1"/>
    <row r="331" s="137" customFormat="1" customHeight="1"/>
    <row r="332" s="137" customFormat="1" customHeight="1"/>
    <row r="333" s="137" customFormat="1" customHeight="1"/>
    <row r="334" s="137" customFormat="1" customHeight="1"/>
    <row r="335" s="137" customFormat="1" customHeight="1"/>
    <row r="336" s="137" customFormat="1" customHeight="1"/>
    <row r="337" s="137" customFormat="1" customHeight="1"/>
    <row r="338" s="137" customFormat="1" customHeight="1"/>
    <row r="339" s="137" customFormat="1" customHeight="1"/>
    <row r="340" s="137" customFormat="1" customHeight="1"/>
    <row r="341" s="137" customFormat="1" customHeight="1"/>
    <row r="342" s="137" customFormat="1" customHeight="1"/>
    <row r="343" s="137" customFormat="1" customHeight="1"/>
    <row r="344" s="137" customFormat="1" customHeight="1"/>
    <row r="345" s="137" customFormat="1" customHeight="1"/>
    <row r="346" s="137" customFormat="1" customHeight="1"/>
    <row r="347" s="137" customFormat="1" customHeight="1"/>
    <row r="348" s="137" customFormat="1" customHeight="1"/>
    <row r="349" s="137" customFormat="1" customHeight="1"/>
    <row r="350" s="137" customFormat="1" customHeight="1"/>
    <row r="351" s="137" customFormat="1" customHeight="1"/>
    <row r="352" s="137" customFormat="1" customHeight="1"/>
    <row r="353" s="137" customFormat="1" customHeight="1"/>
    <row r="354" s="137" customFormat="1" customHeight="1"/>
    <row r="355" s="137" customFormat="1" customHeight="1"/>
    <row r="356" s="137" customFormat="1" customHeight="1"/>
    <row r="357" s="137" customFormat="1" customHeight="1"/>
    <row r="358" s="137" customFormat="1" customHeight="1"/>
    <row r="359" s="137" customFormat="1" customHeight="1"/>
    <row r="360" s="137" customFormat="1" customHeight="1"/>
    <row r="361" s="137" customFormat="1" customHeight="1"/>
    <row r="362" s="137" customFormat="1" customHeight="1"/>
    <row r="363" s="137" customFormat="1" customHeight="1"/>
    <row r="364" s="137" customFormat="1" customHeight="1"/>
    <row r="365" s="137" customFormat="1" customHeight="1"/>
    <row r="366" s="137" customFormat="1" customHeight="1"/>
    <row r="367" s="137" customFormat="1" customHeight="1"/>
    <row r="368" s="137" customFormat="1" customHeight="1"/>
    <row r="369" s="137" customFormat="1" customHeight="1"/>
    <row r="370" s="137" customFormat="1" customHeight="1"/>
    <row r="371" s="137" customFormat="1" customHeight="1"/>
    <row r="372" s="137" customFormat="1" customHeight="1"/>
    <row r="373" s="137" customFormat="1" customHeight="1"/>
    <row r="374" s="137" customFormat="1" customHeight="1"/>
    <row r="375" s="137" customFormat="1" customHeight="1"/>
    <row r="376" s="137" customFormat="1" customHeight="1"/>
    <row r="377" s="137" customFormat="1" customHeight="1"/>
    <row r="378" s="137" customFormat="1" customHeight="1"/>
    <row r="379" s="137" customFormat="1" customHeight="1"/>
    <row r="380" s="137" customFormat="1" customHeight="1"/>
    <row r="381" s="137" customFormat="1" customHeight="1"/>
    <row r="382" s="137" customFormat="1" customHeight="1"/>
    <row r="383" s="137" customFormat="1" customHeight="1"/>
    <row r="384" s="137" customFormat="1" customHeight="1"/>
    <row r="385" s="137" customFormat="1" customHeight="1"/>
    <row r="386" s="137" customFormat="1" customHeight="1"/>
    <row r="387" s="137" customFormat="1" customHeight="1"/>
    <row r="388" s="137" customFormat="1" customHeight="1"/>
    <row r="389" s="137" customFormat="1" customHeight="1"/>
    <row r="390" s="137" customFormat="1" customHeight="1"/>
    <row r="391" s="137" customFormat="1" customHeight="1"/>
    <row r="392" s="137" customFormat="1" customHeight="1"/>
    <row r="393" s="137" customFormat="1" customHeight="1"/>
    <row r="394" s="137" customFormat="1" customHeight="1"/>
    <row r="395" s="137" customFormat="1" customHeight="1"/>
    <row r="396" s="137" customFormat="1" customHeight="1"/>
    <row r="397" s="137" customFormat="1" customHeight="1"/>
    <row r="398" s="137" customFormat="1" customHeight="1"/>
    <row r="399" s="137" customFormat="1" customHeight="1"/>
    <row r="400" s="137" customFormat="1" customHeight="1"/>
    <row r="401" s="137" customFormat="1" customHeight="1"/>
    <row r="402" s="137" customFormat="1" customHeight="1"/>
    <row r="403" s="137" customFormat="1" customHeight="1"/>
    <row r="404" s="137" customFormat="1" customHeight="1"/>
    <row r="405" s="137" customFormat="1" customHeight="1"/>
    <row r="406" s="137" customFormat="1" customHeight="1"/>
    <row r="407" s="137" customFormat="1" customHeight="1"/>
    <row r="408" s="137" customFormat="1" customHeight="1"/>
    <row r="409" s="137" customFormat="1" customHeight="1"/>
    <row r="410" s="137" customFormat="1" customHeight="1"/>
    <row r="411" s="137" customFormat="1" customHeight="1"/>
    <row r="412" s="137" customFormat="1" customHeight="1"/>
    <row r="413" s="137" customFormat="1" customHeight="1"/>
    <row r="414" s="137" customFormat="1" customHeight="1"/>
    <row r="415" s="137" customFormat="1" customHeight="1"/>
    <row r="416" s="137" customFormat="1" customHeight="1"/>
    <row r="417" s="137" customFormat="1" customHeight="1"/>
    <row r="418" s="137" customFormat="1" customHeight="1"/>
    <row r="419" s="137" customFormat="1" customHeight="1"/>
    <row r="420" s="137" customFormat="1" customHeight="1"/>
    <row r="421" s="137" customFormat="1" customHeight="1"/>
    <row r="422" s="137" customFormat="1" customHeight="1"/>
    <row r="423" s="137" customFormat="1" customHeight="1"/>
    <row r="424" s="137" customFormat="1" customHeight="1"/>
    <row r="425" s="137" customFormat="1" customHeight="1"/>
    <row r="426" s="137" customFormat="1" customHeight="1"/>
    <row r="427" s="137" customFormat="1" customHeight="1"/>
    <row r="428" s="137" customFormat="1" customHeight="1"/>
    <row r="429" s="137" customFormat="1" customHeight="1"/>
    <row r="430" s="137" customFormat="1" customHeight="1"/>
    <row r="431" s="137" customFormat="1" customHeight="1"/>
    <row r="432" s="137" customFormat="1" customHeight="1"/>
    <row r="433" s="137" customFormat="1" customHeight="1"/>
    <row r="434" s="137" customFormat="1" customHeight="1"/>
    <row r="435" s="137" customFormat="1" customHeight="1"/>
    <row r="436" s="137" customFormat="1" customHeight="1"/>
    <row r="437" s="137" customFormat="1" customHeight="1"/>
    <row r="438" s="137" customFormat="1" customHeight="1"/>
    <row r="439" s="137" customFormat="1" customHeight="1"/>
    <row r="440" s="137" customFormat="1" customHeight="1"/>
    <row r="441" s="137" customFormat="1" customHeight="1"/>
    <row r="442" s="137" customFormat="1" customHeight="1"/>
    <row r="443" s="137" customFormat="1" customHeight="1"/>
    <row r="444" s="137" customFormat="1" customHeight="1"/>
    <row r="445" s="137" customFormat="1" customHeight="1"/>
    <row r="446" s="137" customFormat="1" customHeight="1"/>
    <row r="447" s="137" customFormat="1" customHeight="1"/>
    <row r="448" s="137" customFormat="1" customHeight="1"/>
    <row r="449" s="137" customFormat="1" customHeight="1"/>
    <row r="450" s="137" customFormat="1" customHeight="1"/>
    <row r="451" s="137" customFormat="1" customHeight="1"/>
    <row r="452" s="137" customFormat="1" customHeight="1"/>
    <row r="453" s="137" customFormat="1" customHeight="1"/>
    <row r="454" s="137" customFormat="1" customHeight="1"/>
    <row r="455" s="137" customFormat="1" customHeight="1"/>
    <row r="456" s="137" customFormat="1" customHeight="1"/>
    <row r="457" s="137" customFormat="1" customHeight="1"/>
    <row r="458" s="137" customFormat="1" customHeight="1"/>
    <row r="459" s="137" customFormat="1" customHeight="1"/>
    <row r="460" s="137" customFormat="1" customHeight="1"/>
    <row r="461" s="137" customFormat="1" customHeight="1"/>
    <row r="462" s="137" customFormat="1" customHeight="1"/>
    <row r="463" s="137" customFormat="1" customHeight="1"/>
    <row r="464" s="137" customFormat="1" customHeight="1"/>
    <row r="465" s="137" customFormat="1" customHeight="1"/>
    <row r="466" s="137" customFormat="1" customHeight="1"/>
    <row r="467" s="137" customFormat="1" customHeight="1"/>
    <row r="468" s="137" customFormat="1" customHeight="1"/>
    <row r="469" s="137" customFormat="1" customHeight="1"/>
    <row r="470" s="137" customFormat="1" customHeight="1"/>
    <row r="471" s="137" customFormat="1" customHeight="1"/>
    <row r="472" s="137" customFormat="1" customHeight="1"/>
    <row r="473" s="137" customFormat="1" customHeight="1"/>
    <row r="474" s="137" customFormat="1" customHeight="1"/>
    <row r="475" s="137" customFormat="1" customHeight="1"/>
    <row r="476" s="137" customFormat="1" customHeight="1"/>
    <row r="477" s="137" customFormat="1" customHeight="1"/>
    <row r="478" s="137" customFormat="1" customHeight="1"/>
    <row r="479" s="137" customFormat="1" customHeight="1"/>
    <row r="480" s="137" customFormat="1" customHeight="1"/>
    <row r="481" s="137" customFormat="1" customHeight="1"/>
    <row r="482" s="137" customFormat="1" customHeight="1"/>
    <row r="483" s="137" customFormat="1" customHeight="1"/>
    <row r="484" s="137" customFormat="1" customHeight="1"/>
    <row r="485" s="137" customFormat="1" customHeight="1"/>
    <row r="486" s="137" customFormat="1" customHeight="1"/>
    <row r="487" s="137" customFormat="1" customHeight="1"/>
    <row r="488" s="137" customFormat="1" customHeight="1"/>
    <row r="489" s="137" customFormat="1" customHeight="1"/>
    <row r="490" s="137" customFormat="1" customHeight="1"/>
    <row r="491" s="137" customFormat="1" customHeight="1"/>
    <row r="492" s="137" customFormat="1" customHeight="1"/>
    <row r="493" s="137" customFormat="1" customHeight="1"/>
    <row r="494" s="137" customFormat="1" customHeight="1"/>
    <row r="495" s="137" customFormat="1" customHeight="1"/>
    <row r="496" s="137" customFormat="1" customHeight="1"/>
    <row r="497" s="137" customFormat="1" customHeight="1"/>
    <row r="498" s="137" customFormat="1" customHeight="1"/>
    <row r="499" s="137" customFormat="1" customHeight="1"/>
    <row r="500" s="137" customFormat="1" customHeight="1"/>
    <row r="501" s="137" customFormat="1" customHeight="1"/>
    <row r="502" s="137" customFormat="1" customHeight="1"/>
    <row r="503" s="137" customFormat="1" customHeight="1"/>
    <row r="504" s="137" customFormat="1" customHeight="1"/>
    <row r="505" s="137" customFormat="1" customHeight="1"/>
    <row r="506" s="137" customFormat="1" customHeight="1"/>
    <row r="507" s="137" customFormat="1" customHeight="1"/>
    <row r="508" s="137" customFormat="1" customHeight="1"/>
    <row r="509" s="137" customFormat="1" customHeight="1"/>
    <row r="510" s="137" customFormat="1" customHeight="1"/>
    <row r="511" s="137" customFormat="1" customHeight="1"/>
    <row r="512" s="137" customFormat="1" customHeight="1"/>
    <row r="513" s="137" customFormat="1" customHeight="1"/>
    <row r="514" s="137" customFormat="1" customHeight="1"/>
    <row r="515" s="137" customFormat="1" customHeight="1"/>
    <row r="516" s="137" customFormat="1" customHeight="1"/>
    <row r="517" s="137" customFormat="1" customHeight="1"/>
    <row r="518" s="137" customFormat="1" customHeight="1"/>
    <row r="519" s="137" customFormat="1" customHeight="1"/>
    <row r="520" s="137" customFormat="1" customHeight="1"/>
    <row r="521" s="137" customFormat="1" customHeight="1"/>
    <row r="522" s="137" customFormat="1" customHeight="1"/>
    <row r="523" s="137" customFormat="1" customHeight="1"/>
    <row r="524" s="137" customFormat="1" customHeight="1"/>
    <row r="525" s="137" customFormat="1" customHeight="1"/>
    <row r="526" s="137" customFormat="1" customHeight="1"/>
    <row r="527" s="137" customFormat="1" customHeight="1"/>
    <row r="528" s="137" customFormat="1" customHeight="1"/>
    <row r="529" s="137" customFormat="1" customHeight="1"/>
    <row r="530" s="137" customFormat="1" customHeight="1"/>
    <row r="531" s="137" customFormat="1" customHeight="1"/>
    <row r="532" s="137" customFormat="1" customHeight="1"/>
    <row r="533" s="137" customFormat="1" customHeight="1"/>
    <row r="534" s="137" customFormat="1" customHeight="1"/>
    <row r="535" s="137" customFormat="1" customHeight="1"/>
    <row r="536" s="137" customFormat="1" customHeight="1"/>
    <row r="537" s="137" customFormat="1" customHeight="1"/>
    <row r="538" s="137" customFormat="1" customHeight="1"/>
    <row r="539" s="137" customFormat="1" customHeight="1"/>
    <row r="540" s="137" customFormat="1" customHeight="1"/>
    <row r="541" s="137" customFormat="1" customHeight="1"/>
    <row r="542" s="137" customFormat="1" customHeight="1"/>
    <row r="543" s="137" customFormat="1" customHeight="1"/>
    <row r="544" s="137" customFormat="1" customHeight="1"/>
    <row r="545" s="137" customFormat="1" customHeight="1"/>
    <row r="546" s="137" customFormat="1" customHeight="1"/>
    <row r="547" s="137" customFormat="1" customHeight="1"/>
    <row r="548" s="137" customFormat="1" customHeight="1"/>
    <row r="549" s="137" customFormat="1" customHeight="1"/>
    <row r="550" s="137" customFormat="1" customHeight="1"/>
    <row r="551" s="137" customFormat="1" customHeight="1"/>
    <row r="552" s="137" customFormat="1" customHeight="1"/>
    <row r="553" s="137" customFormat="1" customHeight="1"/>
    <row r="554" s="137" customFormat="1" customHeight="1"/>
    <row r="555" s="137" customFormat="1" customHeight="1"/>
    <row r="556" s="137" customFormat="1" customHeight="1"/>
    <row r="557" s="137" customFormat="1" customHeight="1"/>
    <row r="558" s="137" customFormat="1" customHeight="1"/>
    <row r="559" s="137" customFormat="1" customHeight="1"/>
    <row r="560" s="137" customFormat="1" customHeight="1"/>
    <row r="561" s="137" customFormat="1" customHeight="1"/>
    <row r="562" s="137" customFormat="1" customHeight="1"/>
    <row r="563" s="137" customFormat="1" customHeight="1"/>
    <row r="564" s="137" customFormat="1" customHeight="1"/>
    <row r="565" s="137" customFormat="1" customHeight="1"/>
    <row r="566" s="137" customFormat="1" customHeight="1"/>
    <row r="567" s="137" customFormat="1" customHeight="1"/>
    <row r="568" s="137" customFormat="1" customHeight="1"/>
    <row r="569" s="137" customFormat="1" customHeight="1"/>
    <row r="570" s="137" customFormat="1" customHeight="1"/>
    <row r="571" s="137" customFormat="1" customHeight="1"/>
    <row r="572" s="137" customFormat="1" customHeight="1"/>
    <row r="573" s="137" customFormat="1" customHeight="1"/>
    <row r="574" s="137" customFormat="1" customHeight="1"/>
    <row r="575" s="137" customFormat="1" customHeight="1"/>
    <row r="576" s="137" customFormat="1" customHeight="1"/>
    <row r="577" s="137" customFormat="1" customHeight="1"/>
    <row r="578" s="137" customFormat="1" customHeight="1"/>
    <row r="579" s="137" customFormat="1" customHeight="1"/>
    <row r="580" s="137" customFormat="1" customHeight="1"/>
    <row r="581" s="137" customFormat="1" customHeight="1"/>
    <row r="582" s="137" customFormat="1" customHeight="1"/>
    <row r="583" s="137" customFormat="1" customHeight="1"/>
    <row r="584" s="137" customFormat="1" customHeight="1"/>
    <row r="585" s="137" customFormat="1" customHeight="1"/>
    <row r="586" s="137" customFormat="1" customHeight="1"/>
    <row r="587" s="137" customFormat="1" customHeight="1"/>
    <row r="588" s="137" customFormat="1" customHeight="1"/>
    <row r="589" s="137" customFormat="1" customHeight="1"/>
    <row r="590" s="137" customFormat="1" customHeight="1"/>
    <row r="591" s="137" customFormat="1" customHeight="1"/>
    <row r="592" s="137" customFormat="1" customHeight="1"/>
    <row r="593" s="137" customFormat="1" customHeight="1"/>
    <row r="594" s="137" customFormat="1" customHeight="1"/>
    <row r="595" s="137" customFormat="1" customHeight="1"/>
    <row r="596" s="137" customFormat="1" customHeight="1"/>
    <row r="597" s="137" customFormat="1" customHeight="1"/>
    <row r="598" s="137" customFormat="1" customHeight="1"/>
    <row r="599" s="137" customFormat="1" customHeight="1"/>
    <row r="600" s="137" customFormat="1" customHeight="1"/>
    <row r="601" s="137" customFormat="1" customHeight="1"/>
    <row r="602" s="137" customFormat="1" customHeight="1"/>
    <row r="603" s="137" customFormat="1" customHeight="1"/>
    <row r="604" s="137" customFormat="1" customHeight="1"/>
    <row r="605" s="137" customFormat="1" customHeight="1"/>
    <row r="606" s="137" customFormat="1" customHeight="1"/>
    <row r="607" s="137" customFormat="1" customHeight="1"/>
    <row r="608" s="137" customFormat="1" customHeight="1"/>
    <row r="609" s="137" customFormat="1" customHeight="1"/>
    <row r="610" s="137" customFormat="1" customHeight="1"/>
    <row r="611" s="137" customFormat="1" customHeight="1"/>
    <row r="612" s="137" customFormat="1" customHeight="1"/>
    <row r="613" s="137" customFormat="1" customHeight="1"/>
    <row r="614" s="137" customFormat="1" customHeight="1"/>
    <row r="615" s="137" customFormat="1" customHeight="1"/>
    <row r="616" s="137" customFormat="1" customHeight="1"/>
    <row r="617" s="137" customFormat="1" customHeight="1"/>
    <row r="618" s="137" customFormat="1" customHeight="1"/>
    <row r="619" s="137" customFormat="1" customHeight="1"/>
    <row r="620" s="137" customFormat="1" customHeight="1"/>
    <row r="621" s="137" customFormat="1" customHeight="1"/>
    <row r="622" s="137" customFormat="1" customHeight="1"/>
    <row r="623" s="137" customFormat="1" customHeight="1"/>
    <row r="624" s="137" customFormat="1" customHeight="1"/>
    <row r="625" s="137" customFormat="1" customHeight="1"/>
    <row r="626" s="137" customFormat="1" customHeight="1"/>
    <row r="627" s="137" customFormat="1" customHeight="1"/>
    <row r="628" s="137" customFormat="1" customHeight="1"/>
    <row r="629" s="137" customFormat="1" customHeight="1"/>
    <row r="630" s="137" customFormat="1" customHeight="1"/>
    <row r="631" s="137" customFormat="1" customHeight="1"/>
    <row r="632" s="137" customFormat="1" customHeight="1"/>
    <row r="633" s="137" customFormat="1" customHeight="1"/>
    <row r="634" s="137" customFormat="1" customHeight="1"/>
    <row r="635" s="137" customFormat="1" customHeight="1"/>
    <row r="636" s="137" customFormat="1" customHeight="1"/>
    <row r="637" s="137" customFormat="1" customHeight="1"/>
    <row r="638" s="137" customFormat="1" customHeight="1"/>
    <row r="639" s="137" customFormat="1" customHeight="1"/>
    <row r="640" s="137" customFormat="1" customHeight="1"/>
    <row r="641" s="137" customFormat="1" customHeight="1"/>
    <row r="642" s="137" customFormat="1" customHeight="1"/>
    <row r="643" s="137" customFormat="1" customHeight="1"/>
    <row r="644" s="137" customFormat="1" customHeight="1"/>
    <row r="645" s="137" customFormat="1" customHeight="1"/>
    <row r="646" s="137" customFormat="1" customHeight="1"/>
    <row r="647" s="137" customFormat="1" customHeight="1"/>
    <row r="648" s="137" customFormat="1" customHeight="1"/>
    <row r="649" s="137" customFormat="1" customHeight="1"/>
    <row r="650" s="137" customFormat="1" customHeight="1"/>
    <row r="651" s="137" customFormat="1" customHeight="1"/>
    <row r="652" s="137" customFormat="1" customHeight="1"/>
    <row r="653" s="137" customFormat="1" customHeight="1"/>
    <row r="654" s="137" customFormat="1" customHeight="1"/>
    <row r="655" s="137" customFormat="1" customHeight="1"/>
    <row r="656" s="137" customFormat="1" customHeight="1"/>
    <row r="657" s="137" customFormat="1" customHeight="1"/>
    <row r="658" s="137" customFormat="1" customHeight="1"/>
    <row r="659" s="137" customFormat="1" customHeight="1"/>
    <row r="660" s="137" customFormat="1" customHeight="1"/>
    <row r="661" s="137" customFormat="1" customHeight="1"/>
    <row r="662" s="137" customFormat="1" customHeight="1"/>
    <row r="663" s="137" customFormat="1" customHeight="1"/>
    <row r="664" s="137" customFormat="1" customHeight="1"/>
    <row r="665" s="137" customFormat="1" customHeight="1"/>
    <row r="666" s="137" customFormat="1" customHeight="1"/>
    <row r="667" s="137" customFormat="1" customHeight="1"/>
    <row r="668" s="137" customFormat="1" customHeight="1"/>
    <row r="669" s="137" customFormat="1" customHeight="1"/>
    <row r="670" s="137" customFormat="1" customHeight="1"/>
    <row r="671" s="137" customFormat="1" customHeight="1"/>
    <row r="672" s="137" customFormat="1" customHeight="1"/>
    <row r="673" s="137" customFormat="1" customHeight="1"/>
    <row r="674" s="137" customFormat="1" customHeight="1"/>
    <row r="675" s="137" customFormat="1" customHeight="1"/>
    <row r="676" s="137" customFormat="1" customHeight="1"/>
    <row r="677" s="137" customFormat="1" customHeight="1"/>
    <row r="678" s="137" customFormat="1" customHeight="1"/>
    <row r="679" s="137" customFormat="1" customHeight="1"/>
    <row r="680" s="137" customFormat="1" customHeight="1"/>
    <row r="681" s="137" customFormat="1" customHeight="1"/>
    <row r="682" s="137" customFormat="1" customHeight="1"/>
    <row r="683" s="137" customFormat="1" customHeight="1"/>
    <row r="684" s="137" customFormat="1" customHeight="1"/>
    <row r="685" s="137" customFormat="1" customHeight="1"/>
    <row r="686" s="137" customFormat="1" customHeight="1"/>
    <row r="687" s="137" customFormat="1" customHeight="1"/>
    <row r="688" s="137" customFormat="1" customHeight="1"/>
    <row r="689" s="137" customFormat="1" customHeight="1"/>
    <row r="690" s="137" customFormat="1" customHeight="1"/>
    <row r="691" s="137" customFormat="1" customHeight="1"/>
    <row r="692" s="137" customFormat="1" customHeight="1"/>
    <row r="693" s="137" customFormat="1" customHeight="1"/>
    <row r="694" s="137" customFormat="1" customHeight="1"/>
    <row r="695" s="137" customFormat="1" customHeight="1"/>
    <row r="696" s="137" customFormat="1" customHeight="1"/>
    <row r="697" s="137" customFormat="1" customHeight="1"/>
    <row r="698" s="137" customFormat="1" customHeight="1"/>
    <row r="699" s="137" customFormat="1" customHeight="1"/>
    <row r="700" s="137" customFormat="1" customHeight="1"/>
    <row r="701" s="137" customFormat="1" customHeight="1"/>
    <row r="702" s="137" customFormat="1" customHeight="1"/>
    <row r="703" s="137" customFormat="1" customHeight="1"/>
    <row r="704" s="137" customFormat="1" customHeight="1"/>
    <row r="705" s="137" customFormat="1" customHeight="1"/>
    <row r="706" s="137" customFormat="1" customHeight="1"/>
    <row r="707" s="137" customFormat="1" customHeight="1"/>
    <row r="708" s="137" customFormat="1" customHeight="1"/>
    <row r="709" s="137" customFormat="1" customHeight="1"/>
    <row r="710" s="137" customFormat="1" customHeight="1"/>
    <row r="711" s="137" customFormat="1" customHeight="1"/>
    <row r="712" s="137" customFormat="1" customHeight="1"/>
    <row r="713" s="137" customFormat="1" customHeight="1"/>
    <row r="714" s="137" customFormat="1" customHeight="1"/>
    <row r="715" s="137" customFormat="1" customHeight="1"/>
    <row r="716" s="137" customFormat="1" customHeight="1"/>
    <row r="717" s="137" customFormat="1" customHeight="1"/>
    <row r="718" s="137" customFormat="1" customHeight="1"/>
    <row r="719" s="137" customFormat="1" customHeight="1"/>
    <row r="720" s="137" customFormat="1" customHeight="1"/>
    <row r="721" s="137" customFormat="1" customHeight="1"/>
    <row r="722" s="137" customFormat="1" customHeight="1"/>
    <row r="723" s="137" customFormat="1" customHeight="1"/>
    <row r="724" s="137" customFormat="1" customHeight="1"/>
    <row r="725" s="137" customFormat="1" customHeight="1"/>
    <row r="726" s="137" customFormat="1" customHeight="1"/>
    <row r="727" s="137" customFormat="1" customHeight="1"/>
    <row r="728" s="137" customFormat="1" customHeight="1"/>
    <row r="729" s="137" customFormat="1" customHeight="1"/>
    <row r="730" s="137" customFormat="1" customHeight="1"/>
    <row r="731" s="137" customFormat="1" customHeight="1"/>
    <row r="732" s="137" customFormat="1" customHeight="1"/>
    <row r="733" s="137" customFormat="1" customHeight="1"/>
    <row r="734" s="137" customFormat="1" customHeight="1"/>
    <row r="735" s="137" customFormat="1" customHeight="1"/>
    <row r="736" s="137" customFormat="1" customHeight="1"/>
    <row r="737" s="137" customFormat="1" customHeight="1"/>
    <row r="738" s="137" customFormat="1" customHeight="1"/>
    <row r="739" s="137" customFormat="1" customHeight="1"/>
    <row r="740" s="137" customFormat="1" customHeight="1"/>
    <row r="741" s="137" customFormat="1" customHeight="1"/>
    <row r="742" s="137" customFormat="1" customHeight="1"/>
    <row r="743" s="137" customFormat="1" customHeight="1"/>
    <row r="744" s="137" customFormat="1" customHeight="1"/>
    <row r="745" s="137" customFormat="1" customHeight="1"/>
    <row r="746" s="137" customFormat="1" customHeight="1"/>
    <row r="747" s="137" customFormat="1" customHeight="1"/>
    <row r="748" s="137" customFormat="1" customHeight="1"/>
    <row r="749" s="137" customFormat="1" customHeight="1"/>
    <row r="750" s="137" customFormat="1" customHeight="1"/>
    <row r="751" s="137" customFormat="1" customHeight="1"/>
    <row r="752" s="137" customFormat="1" customHeight="1"/>
    <row r="753" s="137" customFormat="1" customHeight="1"/>
    <row r="754" s="137" customFormat="1" customHeight="1"/>
    <row r="755" s="137" customFormat="1" customHeight="1"/>
    <row r="756" s="137" customFormat="1" customHeight="1"/>
    <row r="757" s="137" customFormat="1" customHeight="1"/>
    <row r="758" s="137" customFormat="1" customHeight="1"/>
    <row r="759" s="137" customFormat="1" customHeight="1"/>
    <row r="760" s="137" customFormat="1" customHeight="1"/>
    <row r="761" s="137" customFormat="1" customHeight="1"/>
    <row r="762" s="137" customFormat="1" customHeight="1"/>
    <row r="763" s="137" customFormat="1" customHeight="1"/>
    <row r="764" s="137" customFormat="1" customHeight="1"/>
    <row r="765" s="137" customFormat="1" customHeight="1"/>
    <row r="766" s="137" customFormat="1" customHeight="1"/>
    <row r="767" s="137" customFormat="1" customHeight="1"/>
    <row r="768" s="137" customFormat="1" customHeight="1"/>
    <row r="769" s="137" customFormat="1" customHeight="1"/>
    <row r="770" s="137" customFormat="1" customHeight="1"/>
    <row r="771" s="137" customFormat="1" customHeight="1"/>
    <row r="772" s="137" customFormat="1" customHeight="1"/>
    <row r="773" s="137" customFormat="1" customHeight="1"/>
    <row r="774" s="137" customFormat="1" customHeight="1"/>
    <row r="775" s="137" customFormat="1" customHeight="1"/>
    <row r="776" s="137" customFormat="1" customHeight="1"/>
    <row r="777" s="137" customFormat="1" customHeight="1"/>
    <row r="778" s="137" customFormat="1" customHeight="1"/>
    <row r="779" s="137" customFormat="1" customHeight="1"/>
    <row r="780" s="137" customFormat="1" customHeight="1"/>
    <row r="781" s="137" customFormat="1" customHeight="1"/>
    <row r="782" s="137" customFormat="1" customHeight="1"/>
    <row r="783" s="137" customFormat="1" customHeight="1"/>
    <row r="784" s="137" customFormat="1" customHeight="1"/>
    <row r="785" s="137" customFormat="1" customHeight="1"/>
    <row r="786" s="137" customFormat="1" customHeight="1"/>
    <row r="787" s="137" customFormat="1" customHeight="1"/>
    <row r="788" s="137" customFormat="1" customHeight="1"/>
    <row r="789" s="137" customFormat="1" customHeight="1"/>
    <row r="790" s="137" customFormat="1" customHeight="1"/>
    <row r="791" s="137" customFormat="1" customHeight="1"/>
    <row r="792" s="137" customFormat="1" customHeight="1"/>
    <row r="793" s="137" customFormat="1" customHeight="1"/>
    <row r="794" s="137" customFormat="1" customHeight="1"/>
    <row r="795" s="137" customFormat="1" customHeight="1"/>
    <row r="796" s="137" customFormat="1" customHeight="1"/>
    <row r="797" s="137" customFormat="1" customHeight="1"/>
    <row r="798" s="137" customFormat="1" customHeight="1"/>
    <row r="799" s="137" customFormat="1" customHeight="1"/>
    <row r="800" s="137" customFormat="1" customHeight="1"/>
    <row r="801" s="137" customFormat="1" customHeight="1"/>
    <row r="802" s="137" customFormat="1" customHeight="1"/>
    <row r="803" s="137" customFormat="1" customHeight="1"/>
    <row r="804" s="137" customFormat="1" customHeight="1"/>
    <row r="805" s="137" customFormat="1" customHeight="1"/>
    <row r="806" s="137" customFormat="1" customHeight="1"/>
    <row r="807" s="137" customFormat="1" customHeight="1"/>
    <row r="808" s="137" customFormat="1" customHeight="1"/>
    <row r="809" s="137" customFormat="1" customHeight="1"/>
    <row r="810" s="137" customFormat="1" customHeight="1"/>
    <row r="811" s="137" customFormat="1" customHeight="1"/>
    <row r="812" s="137" customFormat="1" customHeight="1"/>
    <row r="813" s="137" customFormat="1" customHeight="1"/>
    <row r="814" s="137" customFormat="1" customHeight="1"/>
    <row r="815" s="137" customFormat="1" customHeight="1"/>
    <row r="816" s="137" customFormat="1" customHeight="1"/>
    <row r="817" s="137" customFormat="1" customHeight="1"/>
    <row r="818" s="137" customFormat="1" customHeight="1"/>
    <row r="819" s="137" customFormat="1" customHeight="1"/>
    <row r="820" s="137" customFormat="1" customHeight="1"/>
    <row r="821" s="137" customFormat="1" customHeight="1"/>
    <row r="822" s="137" customFormat="1" customHeight="1"/>
    <row r="823" s="137" customFormat="1" customHeight="1"/>
    <row r="824" s="137" customFormat="1" customHeight="1"/>
    <row r="825" s="137" customFormat="1" customHeight="1"/>
    <row r="826" s="137" customFormat="1" customHeight="1"/>
    <row r="827" s="137" customFormat="1" customHeight="1"/>
    <row r="828" s="137" customFormat="1" customHeight="1"/>
    <row r="829" s="137" customFormat="1" customHeight="1"/>
    <row r="830" s="137" customFormat="1" customHeight="1"/>
    <row r="831" s="137" customFormat="1" customHeight="1"/>
    <row r="832" s="137" customFormat="1" customHeight="1"/>
    <row r="833" s="137" customFormat="1" customHeight="1"/>
    <row r="834" s="137" customFormat="1" customHeight="1"/>
    <row r="835" s="137" customFormat="1" customHeight="1"/>
    <row r="836" s="137" customFormat="1" customHeight="1"/>
    <row r="837" s="137" customFormat="1" customHeight="1"/>
    <row r="838" s="137" customFormat="1" customHeight="1"/>
    <row r="839" s="137" customFormat="1" customHeight="1"/>
    <row r="840" s="137" customFormat="1" customHeight="1"/>
    <row r="841" s="137" customFormat="1" customHeight="1"/>
    <row r="842" s="137" customFormat="1" customHeight="1"/>
    <row r="843" s="137" customFormat="1" customHeight="1"/>
    <row r="844" s="137" customFormat="1" customHeight="1"/>
    <row r="845" s="137" customFormat="1" customHeight="1"/>
    <row r="846" s="137" customFormat="1" customHeight="1"/>
    <row r="847" s="137" customFormat="1" customHeight="1"/>
    <row r="848" s="137" customFormat="1" customHeight="1"/>
    <row r="849" s="137" customFormat="1" customHeight="1"/>
    <row r="850" s="137" customFormat="1" customHeight="1"/>
    <row r="851" s="137" customFormat="1" customHeight="1"/>
    <row r="852" s="137" customFormat="1" customHeight="1"/>
    <row r="853" s="137" customFormat="1" customHeight="1"/>
    <row r="854" s="137" customFormat="1" customHeight="1"/>
    <row r="855" s="137" customFormat="1" customHeight="1"/>
    <row r="856" s="137" customFormat="1" customHeight="1"/>
    <row r="857" s="137" customFormat="1" customHeight="1"/>
    <row r="858" s="137" customFormat="1" customHeight="1"/>
    <row r="859" s="137" customFormat="1" customHeight="1"/>
    <row r="860" s="137" customFormat="1" customHeight="1"/>
    <row r="861" s="137" customFormat="1" customHeight="1"/>
    <row r="862" s="137" customFormat="1" customHeight="1"/>
    <row r="863" s="137" customFormat="1" customHeight="1"/>
    <row r="864" s="137" customFormat="1" customHeight="1"/>
    <row r="865" s="137" customFormat="1" customHeight="1"/>
    <row r="866" s="137" customFormat="1" customHeight="1"/>
    <row r="867" s="137" customFormat="1" customHeight="1"/>
    <row r="868" s="137" customFormat="1" customHeight="1"/>
    <row r="869" s="137" customFormat="1" customHeight="1"/>
    <row r="870" s="137" customFormat="1" customHeight="1"/>
    <row r="871" s="137" customFormat="1" customHeight="1"/>
    <row r="872" s="137" customFormat="1" customHeight="1"/>
    <row r="873" s="137" customFormat="1" customHeight="1"/>
    <row r="874" s="137" customFormat="1" customHeight="1"/>
    <row r="875" s="137" customFormat="1" customHeight="1"/>
    <row r="876" s="137" customFormat="1" customHeight="1"/>
    <row r="877" s="137" customFormat="1" customHeight="1"/>
    <row r="878" s="137" customFormat="1" customHeight="1"/>
    <row r="879" s="137" customFormat="1" customHeight="1"/>
    <row r="880" s="137" customFormat="1" customHeight="1"/>
    <row r="881" s="137" customFormat="1" customHeight="1"/>
    <row r="882" s="137" customFormat="1" customHeight="1"/>
    <row r="883" s="137" customFormat="1" customHeight="1"/>
    <row r="884" s="137" customFormat="1" customHeight="1"/>
    <row r="885" s="137" customFormat="1" customHeight="1"/>
    <row r="886" s="137" customFormat="1" customHeight="1"/>
    <row r="887" s="137" customFormat="1" customHeight="1"/>
    <row r="888" s="137" customFormat="1" customHeight="1"/>
    <row r="889" s="137" customFormat="1" customHeight="1"/>
    <row r="890" s="137" customFormat="1" customHeight="1"/>
    <row r="891" s="137" customFormat="1" customHeight="1"/>
    <row r="892" s="137" customFormat="1" customHeight="1"/>
    <row r="893" s="137" customFormat="1" customHeight="1"/>
    <row r="894" s="137" customFormat="1" customHeight="1"/>
    <row r="895" s="137" customFormat="1" customHeight="1"/>
    <row r="896" s="137" customFormat="1" customHeight="1"/>
    <row r="897" s="137" customFormat="1" customHeight="1"/>
    <row r="898" s="137" customFormat="1" customHeight="1"/>
    <row r="899" s="137" customFormat="1" customHeight="1"/>
    <row r="900" s="137" customFormat="1" customHeight="1"/>
    <row r="901" s="137" customFormat="1" customHeight="1"/>
    <row r="902" s="137" customFormat="1" customHeight="1"/>
    <row r="903" s="137" customFormat="1" customHeight="1"/>
    <row r="904" s="137" customFormat="1" customHeight="1"/>
    <row r="905" s="137" customFormat="1" customHeight="1"/>
    <row r="906" s="137" customFormat="1" customHeight="1"/>
    <row r="907" s="137" customFormat="1" customHeight="1"/>
    <row r="908" s="137" customFormat="1" customHeight="1"/>
    <row r="909" s="137" customFormat="1" customHeight="1"/>
    <row r="910" s="137" customFormat="1" customHeight="1"/>
    <row r="911" s="137" customFormat="1" customHeight="1"/>
    <row r="912" s="137" customFormat="1" customHeight="1"/>
    <row r="913" s="137" customFormat="1" customHeight="1"/>
    <row r="914" s="137" customFormat="1" customHeight="1"/>
    <row r="915" s="137" customFormat="1" customHeight="1"/>
    <row r="916" s="137" customFormat="1" customHeight="1"/>
    <row r="917" s="137" customFormat="1" customHeight="1"/>
    <row r="918" s="137" customFormat="1" customHeight="1"/>
    <row r="919" s="137" customFormat="1" customHeight="1"/>
    <row r="920" s="137" customFormat="1" customHeight="1"/>
    <row r="921" s="137" customFormat="1" customHeight="1"/>
    <row r="922" s="137" customFormat="1" customHeight="1"/>
    <row r="923" s="137" customFormat="1" customHeight="1"/>
    <row r="924" s="137" customFormat="1" customHeight="1"/>
    <row r="925" s="137" customFormat="1" customHeight="1"/>
    <row r="926" s="137" customFormat="1" customHeight="1"/>
    <row r="927" s="137" customFormat="1" customHeight="1"/>
    <row r="928" s="137" customFormat="1" customHeight="1"/>
    <row r="929" s="137" customFormat="1" customHeight="1"/>
    <row r="930" s="137" customFormat="1" customHeight="1"/>
    <row r="931" s="137" customFormat="1" customHeight="1"/>
    <row r="932" s="137" customFormat="1" customHeight="1"/>
    <row r="933" s="137" customFormat="1" customHeight="1"/>
    <row r="934" s="137" customFormat="1" customHeight="1"/>
    <row r="935" s="137" customFormat="1" customHeight="1"/>
    <row r="936" s="137" customFormat="1" customHeight="1"/>
    <row r="937" s="137" customFormat="1" customHeight="1"/>
    <row r="938" s="137" customFormat="1" customHeight="1"/>
    <row r="939" s="137" customFormat="1" customHeight="1"/>
    <row r="940" s="137" customFormat="1" customHeight="1"/>
    <row r="941" s="137" customFormat="1" customHeight="1"/>
    <row r="942" s="137" customFormat="1" customHeight="1"/>
    <row r="943" s="137" customFormat="1" customHeight="1"/>
    <row r="944" s="137" customFormat="1" customHeight="1"/>
    <row r="945" s="137" customFormat="1" customHeight="1"/>
    <row r="946" s="137" customFormat="1" customHeight="1"/>
    <row r="947" s="137" customFormat="1" customHeight="1"/>
    <row r="948" s="137" customFormat="1" customHeight="1"/>
    <row r="949" s="137" customFormat="1" customHeight="1"/>
    <row r="950" s="137" customFormat="1" customHeight="1"/>
    <row r="951" s="137" customFormat="1" customHeight="1"/>
    <row r="952" s="137" customFormat="1" customHeight="1"/>
    <row r="953" s="137" customFormat="1" customHeight="1"/>
    <row r="954" s="137" customFormat="1" customHeight="1"/>
    <row r="955" s="137" customFormat="1" customHeight="1"/>
    <row r="956" s="137" customFormat="1" customHeight="1"/>
    <row r="957" s="137" customFormat="1" customHeight="1"/>
    <row r="958" s="137" customFormat="1" customHeight="1"/>
    <row r="959" s="137" customFormat="1" customHeight="1"/>
    <row r="960" s="137" customFormat="1" customHeight="1"/>
    <row r="961" s="137" customFormat="1" customHeight="1"/>
    <row r="962" s="137" customFormat="1" customHeight="1"/>
    <row r="963" s="137" customFormat="1" customHeight="1"/>
    <row r="964" s="137" customFormat="1" customHeight="1"/>
    <row r="965" s="137" customFormat="1" customHeight="1"/>
    <row r="966" s="137" customFormat="1" customHeight="1"/>
    <row r="967" s="137" customFormat="1" customHeight="1"/>
    <row r="968" s="137" customFormat="1" customHeight="1"/>
    <row r="969" s="137" customFormat="1" customHeight="1"/>
    <row r="970" s="137" customFormat="1" customHeight="1"/>
    <row r="971" s="137" customFormat="1" customHeight="1"/>
    <row r="972" s="137" customFormat="1" customHeight="1"/>
    <row r="973" s="137" customFormat="1" customHeight="1"/>
    <row r="974" s="137" customFormat="1" customHeight="1"/>
    <row r="975" s="137" customFormat="1" customHeight="1"/>
    <row r="976" s="137" customFormat="1" customHeight="1"/>
    <row r="977" s="137" customFormat="1" customHeight="1"/>
    <row r="978" s="137" customFormat="1" customHeight="1"/>
    <row r="979" s="137" customFormat="1" customHeight="1"/>
    <row r="980" s="137" customFormat="1" customHeight="1"/>
    <row r="981" s="137" customFormat="1" customHeight="1"/>
    <row r="982" s="137" customFormat="1" customHeight="1"/>
    <row r="983" s="137" customFormat="1" customHeight="1"/>
    <row r="984" s="137" customFormat="1" customHeight="1"/>
    <row r="985" s="137" customFormat="1" customHeight="1"/>
    <row r="986" s="137" customFormat="1" customHeight="1"/>
    <row r="987" s="137" customFormat="1" customHeight="1"/>
    <row r="988" s="137" customFormat="1" customHeight="1"/>
    <row r="989" s="137" customFormat="1" customHeight="1"/>
    <row r="990" s="137" customFormat="1" customHeight="1"/>
    <row r="991" s="137" customFormat="1" customHeight="1"/>
    <row r="992" s="137" customFormat="1" customHeight="1"/>
    <row r="993" s="137" customFormat="1" customHeight="1"/>
    <row r="994" s="137" customFormat="1" customHeight="1"/>
    <row r="995" s="137" customFormat="1" customHeight="1"/>
    <row r="996" s="137" customFormat="1" customHeight="1"/>
    <row r="997" s="137" customFormat="1" customHeight="1"/>
    <row r="998" s="137" customFormat="1" customHeight="1"/>
    <row r="999" s="137" customFormat="1" customHeight="1"/>
    <row r="1000" s="137" customFormat="1" customHeight="1"/>
    <row r="1001" s="137" customFormat="1" customHeight="1"/>
    <row r="1002" s="137" customFormat="1" customHeight="1"/>
    <row r="1003" s="137" customFormat="1" customHeight="1"/>
    <row r="1004" s="137" customFormat="1" customHeight="1"/>
    <row r="1005" s="137" customFormat="1" customHeight="1"/>
    <row r="1006" s="137" customFormat="1" customHeight="1"/>
    <row r="1007" s="137" customFormat="1" customHeight="1"/>
    <row r="1008" s="137" customFormat="1" customHeight="1"/>
    <row r="1009" s="137" customFormat="1" customHeight="1"/>
    <row r="1010" s="137" customFormat="1" customHeight="1"/>
    <row r="1011" s="137" customFormat="1" customHeight="1"/>
    <row r="1012" s="137" customFormat="1" customHeight="1"/>
    <row r="1013" s="137" customFormat="1" customHeight="1"/>
    <row r="1014" s="137" customFormat="1" customHeight="1"/>
    <row r="1015" s="137" customFormat="1" customHeight="1"/>
    <row r="1016" s="137" customFormat="1" customHeight="1"/>
    <row r="1017" s="137" customFormat="1" customHeight="1"/>
    <row r="1018" s="137" customFormat="1" customHeight="1"/>
    <row r="1019" s="137" customFormat="1" customHeight="1"/>
    <row r="1020" s="137" customFormat="1" customHeight="1"/>
    <row r="1021" s="137" customFormat="1" customHeight="1"/>
    <row r="1022" s="137" customFormat="1" customHeight="1"/>
    <row r="1023" s="137" customFormat="1" customHeight="1"/>
    <row r="1024" s="137" customFormat="1" customHeight="1"/>
    <row r="1025" s="137" customFormat="1" customHeight="1"/>
    <row r="1026" s="137" customFormat="1" customHeight="1"/>
    <row r="1027" s="137" customFormat="1" customHeight="1"/>
    <row r="1028" s="137" customFormat="1" customHeight="1"/>
    <row r="1029" s="137" customFormat="1" customHeight="1"/>
    <row r="1030" s="137" customFormat="1" customHeight="1"/>
    <row r="1031" s="137" customFormat="1" customHeight="1"/>
    <row r="1032" s="137" customFormat="1" customHeight="1"/>
    <row r="1033" s="137" customFormat="1" customHeight="1"/>
    <row r="1034" s="137" customFormat="1" customHeight="1"/>
    <row r="1035" s="137" customFormat="1" customHeight="1"/>
    <row r="1036" s="137" customFormat="1" customHeight="1"/>
    <row r="1037" s="137" customFormat="1" customHeight="1"/>
    <row r="1038" s="137" customFormat="1" customHeight="1"/>
    <row r="1039" s="137" customFormat="1" customHeight="1"/>
    <row r="1040" s="137" customFormat="1" customHeight="1"/>
    <row r="1041" s="137" customFormat="1" customHeight="1"/>
    <row r="1042" s="137" customFormat="1" customHeight="1"/>
    <row r="1043" s="137" customFormat="1" customHeight="1"/>
    <row r="1044" s="137" customFormat="1" customHeight="1"/>
    <row r="1045" s="137" customFormat="1" customHeight="1"/>
    <row r="1046" s="137" customFormat="1" customHeight="1"/>
    <row r="1047" s="137" customFormat="1" customHeight="1"/>
    <row r="1048" s="137" customFormat="1" customHeight="1"/>
    <row r="1049" s="137" customFormat="1" customHeight="1"/>
    <row r="1050" s="137" customFormat="1" customHeight="1"/>
    <row r="1051" s="137" customFormat="1" customHeight="1"/>
    <row r="1052" s="137" customFormat="1" customHeight="1"/>
    <row r="1053" s="137" customFormat="1" customHeight="1"/>
    <row r="1054" s="137" customFormat="1" customHeight="1"/>
    <row r="1055" s="137" customFormat="1" customHeight="1"/>
    <row r="1056" s="137" customFormat="1" customHeight="1"/>
    <row r="1057" s="137" customFormat="1" customHeight="1"/>
    <row r="1058" s="137" customFormat="1" customHeight="1"/>
    <row r="1059" s="137" customFormat="1" customHeight="1"/>
    <row r="1060" s="137" customFormat="1" customHeight="1"/>
    <row r="1061" s="137" customFormat="1" customHeight="1"/>
    <row r="1062" s="137" customFormat="1" customHeight="1"/>
    <row r="1063" s="137" customFormat="1" customHeight="1"/>
    <row r="1064" s="137" customFormat="1" customHeight="1"/>
    <row r="1065" s="137" customFormat="1" customHeight="1"/>
    <row r="1066" s="137" customFormat="1" customHeight="1"/>
    <row r="1067" s="137" customFormat="1" customHeight="1"/>
    <row r="1068" s="137" customFormat="1" customHeight="1"/>
    <row r="1069" s="137" customFormat="1" customHeight="1"/>
    <row r="1070" s="137" customFormat="1" customHeight="1"/>
    <row r="1071" s="137" customFormat="1" customHeight="1"/>
    <row r="1072" s="137" customFormat="1" customHeight="1"/>
    <row r="1073" s="137" customFormat="1" customHeight="1"/>
    <row r="1074" s="137" customFormat="1" customHeight="1"/>
    <row r="1075" s="137" customFormat="1" customHeight="1"/>
    <row r="1076" s="137" customFormat="1" customHeight="1"/>
    <row r="1077" s="137" customFormat="1" customHeight="1"/>
    <row r="1078" s="137" customFormat="1" customHeight="1"/>
    <row r="1079" s="137" customFormat="1" customHeight="1"/>
    <row r="1080" s="137" customFormat="1" customHeight="1"/>
    <row r="1081" s="137" customFormat="1" customHeight="1"/>
    <row r="1082" s="137" customFormat="1" customHeight="1"/>
    <row r="1083" s="137" customFormat="1" customHeight="1"/>
    <row r="1084" s="137" customFormat="1" customHeight="1"/>
    <row r="1085" s="137" customFormat="1" customHeight="1"/>
    <row r="1086" s="137" customFormat="1" customHeight="1"/>
    <row r="1087" s="137" customFormat="1" customHeight="1"/>
    <row r="1088" s="137" customFormat="1" customHeight="1"/>
    <row r="1089" s="137" customFormat="1" customHeight="1"/>
    <row r="1090" s="137" customFormat="1" customHeight="1"/>
    <row r="1091" s="137" customFormat="1" customHeight="1"/>
    <row r="1092" s="137" customFormat="1" customHeight="1"/>
    <row r="1093" s="137" customFormat="1" customHeight="1"/>
    <row r="1094" s="137" customFormat="1" customHeight="1"/>
    <row r="1095" s="137" customFormat="1" customHeight="1"/>
    <row r="1096" s="137" customFormat="1" customHeight="1"/>
    <row r="1097" s="137" customFormat="1" customHeight="1"/>
    <row r="1098" s="137" customFormat="1" customHeight="1"/>
    <row r="1099" s="137" customFormat="1" customHeight="1"/>
    <row r="1100" s="137" customFormat="1" customHeight="1"/>
    <row r="1101" s="137" customFormat="1" customHeight="1"/>
    <row r="1102" s="137" customFormat="1" customHeight="1"/>
    <row r="1103" s="137" customFormat="1" customHeight="1"/>
    <row r="1104" s="137" customFormat="1" customHeight="1"/>
    <row r="1105" s="137" customFormat="1" customHeight="1"/>
    <row r="1106" s="137" customFormat="1" customHeight="1"/>
    <row r="1107" s="137" customFormat="1" customHeight="1"/>
    <row r="1108" s="137" customFormat="1" customHeight="1"/>
    <row r="1109" s="137" customFormat="1" customHeight="1"/>
    <row r="1110" s="137" customFormat="1" customHeight="1"/>
    <row r="1111" s="137" customFormat="1" customHeight="1"/>
    <row r="1112" s="137" customFormat="1" customHeight="1"/>
    <row r="1113" s="137" customFormat="1" customHeight="1"/>
    <row r="1114" s="137" customFormat="1" customHeight="1"/>
    <row r="1115" s="137" customFormat="1" customHeight="1"/>
    <row r="1116" s="137" customFormat="1" customHeight="1"/>
    <row r="1117" s="137" customFormat="1" customHeight="1"/>
    <row r="1118" s="137" customFormat="1" customHeight="1"/>
    <row r="1119" s="137" customFormat="1" customHeight="1"/>
    <row r="1120" s="137" customFormat="1" customHeight="1"/>
    <row r="1121" s="137" customFormat="1" customHeight="1"/>
    <row r="1122" s="137" customFormat="1" customHeight="1"/>
    <row r="1123" s="137" customFormat="1" customHeight="1"/>
    <row r="1124" s="137" customFormat="1" customHeight="1"/>
    <row r="1125" s="137" customFormat="1" customHeight="1"/>
    <row r="1126" s="137" customFormat="1" customHeight="1"/>
    <row r="1127" s="137" customFormat="1" customHeight="1"/>
    <row r="1128" s="137" customFormat="1" customHeight="1"/>
    <row r="1129" s="137" customFormat="1" customHeight="1"/>
    <row r="1130" s="137" customFormat="1" customHeight="1"/>
    <row r="1131" s="137" customFormat="1" customHeight="1"/>
    <row r="1132" s="137" customFormat="1" customHeight="1"/>
    <row r="1133" s="137" customFormat="1" customHeight="1"/>
    <row r="1134" s="137" customFormat="1" customHeight="1"/>
    <row r="1135" s="137" customFormat="1" customHeight="1"/>
    <row r="1136" s="137" customFormat="1" customHeight="1"/>
    <row r="1137" s="137" customFormat="1" customHeight="1"/>
    <row r="1138" s="137" customFormat="1" customHeight="1"/>
    <row r="1139" s="137" customFormat="1" customHeight="1"/>
    <row r="1140" s="137" customFormat="1" customHeight="1"/>
    <row r="1141" s="137" customFormat="1" customHeight="1"/>
    <row r="1142" s="137" customFormat="1" customHeight="1"/>
    <row r="1143" s="137" customFormat="1" customHeight="1"/>
    <row r="1144" s="137" customFormat="1" customHeight="1"/>
    <row r="1145" s="137" customFormat="1" customHeight="1"/>
    <row r="1146" s="137" customFormat="1" customHeight="1"/>
    <row r="1147" s="137" customFormat="1" customHeight="1"/>
    <row r="1148" s="137" customFormat="1" customHeight="1"/>
    <row r="1149" s="137" customFormat="1" customHeight="1"/>
    <row r="1150" s="137" customFormat="1" customHeight="1"/>
    <row r="1151" s="137" customFormat="1" customHeight="1"/>
    <row r="1152" s="137" customFormat="1" customHeight="1"/>
    <row r="1153" s="137" customFormat="1" customHeight="1"/>
    <row r="1154" s="137" customFormat="1" customHeight="1"/>
    <row r="1155" s="137" customFormat="1" customHeight="1"/>
    <row r="1156" s="137" customFormat="1" customHeight="1"/>
    <row r="1157" s="137" customFormat="1" customHeight="1"/>
    <row r="1158" s="137" customFormat="1" customHeight="1"/>
    <row r="1159" s="137" customFormat="1" customHeight="1"/>
    <row r="1160" s="137" customFormat="1" customHeight="1"/>
    <row r="1161" s="137" customFormat="1" customHeight="1"/>
    <row r="1162" s="137" customFormat="1" customHeight="1"/>
    <row r="1163" s="137" customFormat="1" customHeight="1"/>
    <row r="1164" s="137" customFormat="1" customHeight="1"/>
    <row r="1165" s="137" customFormat="1" customHeight="1"/>
    <row r="1166" s="137" customFormat="1" customHeight="1"/>
    <row r="1167" s="137" customFormat="1" customHeight="1"/>
    <row r="1168" s="137" customFormat="1" customHeight="1"/>
    <row r="1169" s="137" customFormat="1" customHeight="1"/>
    <row r="1170" s="137" customFormat="1" customHeight="1"/>
    <row r="1171" s="137" customFormat="1" customHeight="1"/>
    <row r="1172" s="137" customFormat="1" customHeight="1"/>
    <row r="1173" s="137" customFormat="1" customHeight="1"/>
    <row r="1174" s="137" customFormat="1" customHeight="1"/>
    <row r="1175" s="137" customFormat="1" customHeight="1"/>
    <row r="1176" s="137" customFormat="1" customHeight="1"/>
    <row r="1177" s="137" customFormat="1" customHeight="1"/>
    <row r="1178" s="137" customFormat="1" customHeight="1"/>
    <row r="1179" s="137" customFormat="1" customHeight="1"/>
    <row r="1180" s="137" customFormat="1" customHeight="1"/>
    <row r="1181" s="137" customFormat="1" customHeight="1"/>
    <row r="1182" s="137" customFormat="1" customHeight="1"/>
    <row r="1183" s="137" customFormat="1" customHeight="1"/>
    <row r="1184" s="137" customFormat="1" customHeight="1"/>
    <row r="1185" s="137" customFormat="1" customHeight="1"/>
    <row r="1186" s="137" customFormat="1" customHeight="1"/>
    <row r="1187" s="137" customFormat="1" customHeight="1"/>
    <row r="1188" s="137" customFormat="1" customHeight="1"/>
    <row r="1189" s="137" customFormat="1" customHeight="1"/>
    <row r="1190" s="137" customFormat="1" customHeight="1"/>
    <row r="1191" s="137" customFormat="1" customHeight="1"/>
    <row r="1192" s="137" customFormat="1" customHeight="1"/>
    <row r="1193" s="137" customFormat="1" customHeight="1"/>
    <row r="1194" s="137" customFormat="1" customHeight="1"/>
    <row r="1195" s="137" customFormat="1" customHeight="1"/>
    <row r="1196" s="137" customFormat="1" customHeight="1"/>
    <row r="1197" s="137" customFormat="1" customHeight="1"/>
    <row r="1198" s="137" customFormat="1" customHeight="1"/>
    <row r="1199" s="137" customFormat="1" customHeight="1"/>
    <row r="1200" s="137" customFormat="1" customHeight="1"/>
    <row r="1201" s="137" customFormat="1" customHeight="1"/>
    <row r="1202" s="137" customFormat="1" customHeight="1"/>
    <row r="1203" s="137" customFormat="1" customHeight="1"/>
    <row r="1204" s="137" customFormat="1" customHeight="1"/>
    <row r="1205" s="137" customFormat="1" customHeight="1"/>
    <row r="1206" s="137" customFormat="1" customHeight="1"/>
    <row r="1207" s="137" customFormat="1" customHeight="1"/>
    <row r="1208" s="137" customFormat="1" customHeight="1"/>
    <row r="1209" s="137" customFormat="1" customHeight="1"/>
    <row r="1210" s="137" customFormat="1" customHeight="1"/>
    <row r="1211" s="137" customFormat="1" customHeight="1"/>
    <row r="1212" s="137" customFormat="1" customHeight="1"/>
    <row r="1213" s="137" customFormat="1" customHeight="1"/>
    <row r="1214" s="137" customFormat="1" customHeight="1"/>
    <row r="1215" s="137" customFormat="1" customHeight="1"/>
    <row r="1216" s="137" customFormat="1" customHeight="1"/>
    <row r="1217" s="137" customFormat="1" customHeight="1"/>
    <row r="1218" s="137" customFormat="1" customHeight="1"/>
    <row r="1219" s="137" customFormat="1" customHeight="1"/>
    <row r="1220" s="137" customFormat="1" customHeight="1"/>
    <row r="1221" s="137" customFormat="1" customHeight="1"/>
    <row r="1222" s="137" customFormat="1" customHeight="1"/>
    <row r="1223" s="137" customFormat="1" customHeight="1"/>
    <row r="1224" s="137" customFormat="1" customHeight="1"/>
    <row r="1225" s="137" customFormat="1" customHeight="1"/>
    <row r="1226" s="137" customFormat="1" customHeight="1"/>
    <row r="1227" s="137" customFormat="1" customHeight="1"/>
    <row r="1228" s="137" customFormat="1" customHeight="1"/>
    <row r="1229" s="137" customFormat="1" customHeight="1"/>
    <row r="1230" s="137" customFormat="1" customHeight="1"/>
    <row r="1231" s="137" customFormat="1" customHeight="1"/>
    <row r="1232" s="137" customFormat="1" customHeight="1"/>
    <row r="1233" s="137" customFormat="1" customHeight="1"/>
    <row r="1234" s="137" customFormat="1" customHeight="1"/>
    <row r="1235" s="137" customFormat="1" customHeight="1"/>
    <row r="1236" s="137" customFormat="1" customHeight="1"/>
    <row r="1237" s="137" customFormat="1" customHeight="1"/>
    <row r="1238" s="137" customFormat="1" customHeight="1"/>
    <row r="1239" s="137" customFormat="1" customHeight="1"/>
    <row r="1240" s="137" customFormat="1" customHeight="1"/>
    <row r="1241" s="137" customFormat="1" customHeight="1"/>
    <row r="1242" s="137" customFormat="1" customHeight="1"/>
    <row r="1243" s="137" customFormat="1" customHeight="1"/>
    <row r="1244" s="137" customFormat="1" customHeight="1"/>
    <row r="1245" s="137" customFormat="1" customHeight="1"/>
    <row r="1246" s="137" customFormat="1" customHeight="1"/>
    <row r="1247" s="137" customFormat="1" customHeight="1"/>
    <row r="1248" s="137" customFormat="1" customHeight="1"/>
    <row r="1249" s="137" customFormat="1" customHeight="1"/>
    <row r="1250" s="137" customFormat="1" customHeight="1"/>
    <row r="1251" s="137" customFormat="1" customHeight="1"/>
    <row r="1252" s="137" customFormat="1" customHeight="1"/>
    <row r="1253" s="137" customFormat="1" customHeight="1"/>
    <row r="1254" s="137" customFormat="1" customHeight="1"/>
    <row r="1255" s="137" customFormat="1" customHeight="1"/>
    <row r="1256" s="137" customFormat="1" customHeight="1"/>
    <row r="1257" s="137" customFormat="1" customHeight="1"/>
    <row r="1258" s="137" customFormat="1" customHeight="1"/>
    <row r="1259" s="137" customFormat="1" customHeight="1"/>
    <row r="1260" s="137" customFormat="1" customHeight="1"/>
    <row r="1261" s="137" customFormat="1" customHeight="1"/>
    <row r="1262" s="137" customFormat="1" customHeight="1"/>
    <row r="1263" s="137" customFormat="1" customHeight="1"/>
    <row r="1264" s="137" customFormat="1" customHeight="1"/>
    <row r="1265" s="137" customFormat="1" customHeight="1"/>
    <row r="1266" s="137" customFormat="1" customHeight="1"/>
    <row r="1267" s="137" customFormat="1" customHeight="1"/>
    <row r="1268" s="137" customFormat="1" customHeight="1"/>
    <row r="1269" s="137" customFormat="1" customHeight="1"/>
    <row r="1270" s="137" customFormat="1" customHeight="1"/>
    <row r="1271" s="137" customFormat="1" customHeight="1"/>
    <row r="1272" s="137" customFormat="1" customHeight="1"/>
    <row r="1273" s="137" customFormat="1" customHeight="1"/>
    <row r="1274" s="137" customFormat="1" customHeight="1"/>
    <row r="1275" s="137" customFormat="1" customHeight="1"/>
    <row r="1276" s="137" customFormat="1" customHeight="1"/>
    <row r="1277" s="137" customFormat="1" customHeight="1"/>
    <row r="1278" s="137" customFormat="1" customHeight="1"/>
    <row r="1279" s="137" customFormat="1" customHeight="1"/>
    <row r="1280" s="137" customFormat="1" customHeight="1"/>
    <row r="1281" s="137" customFormat="1" customHeight="1"/>
    <row r="1282" s="137" customFormat="1" customHeight="1"/>
    <row r="1283" s="137" customFormat="1" customHeight="1"/>
    <row r="1284" s="137" customFormat="1" customHeight="1"/>
    <row r="1285" s="137" customFormat="1" customHeight="1"/>
    <row r="1286" s="137" customFormat="1" customHeight="1"/>
    <row r="1287" s="137" customFormat="1" customHeight="1"/>
    <row r="1288" s="137" customFormat="1" customHeight="1"/>
    <row r="1289" s="137" customFormat="1" customHeight="1"/>
    <row r="1290" s="137" customFormat="1" customHeight="1"/>
    <row r="1291" s="137" customFormat="1" customHeight="1"/>
    <row r="1292" s="137" customFormat="1" customHeight="1"/>
    <row r="1293" s="137" customFormat="1" customHeight="1"/>
    <row r="1294" s="137" customFormat="1" customHeight="1"/>
  </sheetData>
  <mergeCells count="2">
    <mergeCell ref="A1:D1"/>
    <mergeCell ref="A2:D2"/>
  </mergeCells>
  <printOptions horizontalCentered="1"/>
  <pageMargins left="0.708333333333333" right="0.708333333333333" top="0.747916666666667" bottom="0.747916666666667" header="0.314583333333333" footer="0.314583333333333"/>
  <pageSetup paperSize="9" scale="87" firstPageNumber="46" fitToHeight="0" orientation="portrait" useFirstPageNumber="1"/>
  <headerFooter>
    <oddFooter>&amp;C&amp;P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59"/>
  <sheetViews>
    <sheetView workbookViewId="0">
      <selection activeCell="J18" sqref="J18"/>
    </sheetView>
  </sheetViews>
  <sheetFormatPr defaultColWidth="9" defaultRowHeight="25.2" customHeight="1" outlineLevelCol="3"/>
  <cols>
    <col min="1" max="1" width="31.6" style="147" customWidth="1"/>
    <col min="2" max="3" width="15.375" style="151" customWidth="1"/>
    <col min="4" max="4" width="15.375" style="147" customWidth="1"/>
    <col min="5" max="16384" width="9" style="147"/>
  </cols>
  <sheetData>
    <row r="1" s="147" customFormat="1" ht="30" customHeight="1" spans="1:4">
      <c r="A1" s="152" t="s">
        <v>1555</v>
      </c>
      <c r="B1" s="152"/>
      <c r="C1" s="152"/>
      <c r="D1" s="152"/>
    </row>
    <row r="2" s="148" customFormat="1" ht="20.1" customHeight="1" spans="1:4">
      <c r="B2" s="153"/>
      <c r="C2" s="39" t="s">
        <v>1485</v>
      </c>
      <c r="D2" s="39"/>
    </row>
    <row r="3" s="149" customFormat="1" ht="24.9" customHeight="1" spans="1:4">
      <c r="A3" s="140" t="s">
        <v>63</v>
      </c>
      <c r="B3" s="154" t="s">
        <v>1372</v>
      </c>
      <c r="C3" s="155" t="s">
        <v>1373</v>
      </c>
      <c r="D3" s="154" t="s">
        <v>1374</v>
      </c>
    </row>
    <row r="4" s="150" customFormat="1" ht="24.9" customHeight="1" spans="1:4">
      <c r="A4" s="156" t="s">
        <v>1494</v>
      </c>
      <c r="B4" s="157"/>
      <c r="C4" s="157"/>
      <c r="D4" s="158"/>
    </row>
    <row r="5" s="147" customFormat="1" ht="24.9" customHeight="1" spans="1:4">
      <c r="A5" s="156" t="s">
        <v>1495</v>
      </c>
      <c r="B5" s="157"/>
      <c r="C5" s="157"/>
      <c r="D5" s="158"/>
    </row>
    <row r="6" s="147" customFormat="1" ht="24.9" customHeight="1" spans="1:4">
      <c r="A6" s="156" t="s">
        <v>1496</v>
      </c>
      <c r="B6" s="157"/>
      <c r="C6" s="157"/>
      <c r="D6" s="158"/>
    </row>
    <row r="7" s="147" customFormat="1" ht="24.9" customHeight="1" spans="1:4">
      <c r="A7" s="156" t="s">
        <v>1497</v>
      </c>
      <c r="B7" s="157"/>
      <c r="C7" s="157"/>
      <c r="D7" s="158"/>
    </row>
    <row r="8" s="147" customFormat="1" ht="24.9" customHeight="1" spans="1:4">
      <c r="A8" s="156" t="s">
        <v>1498</v>
      </c>
      <c r="B8" s="157"/>
      <c r="C8" s="157"/>
      <c r="D8" s="158"/>
    </row>
    <row r="9" s="147" customFormat="1" ht="24.9" customHeight="1" spans="1:4">
      <c r="A9" s="156" t="s">
        <v>1499</v>
      </c>
      <c r="B9" s="157"/>
      <c r="C9" s="157"/>
      <c r="D9" s="158"/>
    </row>
    <row r="10" s="147" customFormat="1" ht="24.9" customHeight="1" spans="1:4">
      <c r="A10" s="156" t="s">
        <v>1500</v>
      </c>
      <c r="B10" s="157">
        <v>10535</v>
      </c>
      <c r="C10" s="157">
        <v>7145</v>
      </c>
      <c r="D10" s="158">
        <v>67.8215472235406</v>
      </c>
    </row>
    <row r="11" s="147" customFormat="1" ht="24.9" customHeight="1" spans="1:4">
      <c r="A11" s="159" t="s">
        <v>1501</v>
      </c>
      <c r="B11" s="157"/>
      <c r="C11" s="157"/>
      <c r="D11" s="158"/>
    </row>
    <row r="12" s="147" customFormat="1" ht="24.9" customHeight="1" spans="1:4">
      <c r="A12" s="159" t="s">
        <v>1502</v>
      </c>
      <c r="B12" s="157"/>
      <c r="C12" s="157"/>
      <c r="D12" s="158"/>
    </row>
    <row r="13" s="147" customFormat="1" ht="24.9" customHeight="1" spans="1:4">
      <c r="A13" s="159" t="s">
        <v>1503</v>
      </c>
      <c r="B13" s="157">
        <v>10</v>
      </c>
      <c r="C13" s="157"/>
      <c r="D13" s="158"/>
    </row>
    <row r="14" s="147" customFormat="1" ht="24.9" customHeight="1" spans="1:4">
      <c r="A14" s="159" t="s">
        <v>1504</v>
      </c>
      <c r="B14" s="157"/>
      <c r="C14" s="157"/>
      <c r="D14" s="158"/>
    </row>
    <row r="15" s="147" customFormat="1" ht="24.9" customHeight="1" spans="1:4">
      <c r="A15" s="159" t="s">
        <v>1505</v>
      </c>
      <c r="B15" s="157"/>
      <c r="C15" s="157"/>
      <c r="D15" s="158"/>
    </row>
    <row r="16" s="147" customFormat="1" ht="24.9" customHeight="1" spans="1:4">
      <c r="A16" s="159" t="s">
        <v>1506</v>
      </c>
      <c r="B16" s="157"/>
      <c r="C16" s="157"/>
      <c r="D16" s="158"/>
    </row>
    <row r="17" s="147" customFormat="1" ht="24.9" customHeight="1" spans="1:4">
      <c r="A17" s="159" t="s">
        <v>1507</v>
      </c>
      <c r="B17" s="157"/>
      <c r="C17" s="157"/>
      <c r="D17" s="160"/>
    </row>
    <row r="18" s="147" customFormat="1" customHeight="1" spans="1:4">
      <c r="A18" s="159" t="s">
        <v>1508</v>
      </c>
      <c r="B18" s="157"/>
      <c r="C18" s="157"/>
      <c r="D18" s="161"/>
    </row>
    <row r="19" s="147" customFormat="1" customHeight="1" spans="1:4">
      <c r="A19" s="159" t="s">
        <v>1509</v>
      </c>
      <c r="B19" s="157">
        <v>37244</v>
      </c>
      <c r="C19" s="157">
        <v>11467</v>
      </c>
      <c r="D19" s="161">
        <v>30.7888518956073</v>
      </c>
    </row>
    <row r="20" s="147" customFormat="1" customHeight="1" spans="1:4">
      <c r="A20" s="159" t="s">
        <v>1510</v>
      </c>
      <c r="B20" s="157">
        <v>9686</v>
      </c>
      <c r="C20" s="157">
        <v>10640</v>
      </c>
      <c r="D20" s="161">
        <v>109.849266983275</v>
      </c>
    </row>
    <row r="21" s="147" customFormat="1" customHeight="1" spans="1:4">
      <c r="A21" s="159" t="s">
        <v>1511</v>
      </c>
      <c r="B21" s="157">
        <v>51</v>
      </c>
      <c r="C21" s="157"/>
      <c r="D21" s="161">
        <v>0</v>
      </c>
    </row>
    <row r="22" s="147" customFormat="1" customHeight="1" spans="1:4">
      <c r="A22" s="159" t="s">
        <v>1512</v>
      </c>
      <c r="B22" s="157"/>
      <c r="C22" s="157"/>
      <c r="D22" s="161"/>
    </row>
    <row r="23" s="147" customFormat="1" customHeight="1" spans="1:4">
      <c r="A23" s="145" t="s">
        <v>122</v>
      </c>
      <c r="B23" s="162">
        <f>SUM(B4,B5,B6,B7,B8,B9,B10,B11,B12,B13,B14,B15,B16,B17,B18,B19,B20,B21,B22)</f>
        <v>57526</v>
      </c>
      <c r="C23" s="162">
        <f>SUM(C4,C5,C6,C7,C8,C9,C10,C11,C12,C13,C14,C15,C16,C17,C18,C19,C20,C21,C22)</f>
        <v>29252</v>
      </c>
      <c r="D23" s="161">
        <v>50.8500504119876</v>
      </c>
    </row>
    <row r="24" s="147" customFormat="1" customHeight="1" spans="1:4">
      <c r="B24" s="151"/>
      <c r="C24" s="151"/>
    </row>
    <row r="241" ht="15" customHeight="1"/>
    <row r="259" ht="15" customHeight="1"/>
  </sheetData>
  <mergeCells count="2">
    <mergeCell ref="A1:D1"/>
    <mergeCell ref="C2:D2"/>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1"/>
  <sheetViews>
    <sheetView workbookViewId="0">
      <selection activeCell="G22" sqref="G22"/>
    </sheetView>
  </sheetViews>
  <sheetFormatPr defaultColWidth="9" defaultRowHeight="24.9" customHeight="1" outlineLevelCol="5"/>
  <cols>
    <col min="1" max="1" width="31.6" style="137" customWidth="1"/>
    <col min="2" max="2" width="11.4" style="137" customWidth="1"/>
    <col min="3" max="3" width="31.6" style="137" customWidth="1"/>
    <col min="4" max="4" width="11.4" style="137" customWidth="1"/>
    <col min="5" max="5" width="9" style="137"/>
    <col min="6" max="6" width="9.5" style="137" customWidth="1"/>
    <col min="7" max="16384" width="9" style="137"/>
  </cols>
  <sheetData>
    <row r="1" s="137" customFormat="1" ht="30" customHeight="1" spans="1:6">
      <c r="A1" s="138" t="s">
        <v>1556</v>
      </c>
      <c r="B1" s="138"/>
      <c r="C1" s="138"/>
      <c r="D1" s="138"/>
    </row>
    <row r="2" s="137" customFormat="1" ht="20.1" customHeight="1" spans="1:6">
      <c r="A2" s="139" t="s">
        <v>124</v>
      </c>
      <c r="B2" s="139"/>
      <c r="C2" s="139"/>
      <c r="D2" s="139"/>
    </row>
    <row r="3" s="137" customFormat="1" customHeight="1" spans="1:6">
      <c r="A3" s="140" t="s">
        <v>1514</v>
      </c>
      <c r="B3" s="141" t="s">
        <v>1384</v>
      </c>
      <c r="C3" s="140" t="s">
        <v>1514</v>
      </c>
      <c r="D3" s="141" t="s">
        <v>1384</v>
      </c>
    </row>
    <row r="4" s="137" customFormat="1" customHeight="1" spans="1:6">
      <c r="A4" s="142" t="s">
        <v>1515</v>
      </c>
      <c r="B4" s="143">
        <v>27000</v>
      </c>
      <c r="C4" s="142" t="s">
        <v>1516</v>
      </c>
      <c r="D4" s="143">
        <v>29252</v>
      </c>
    </row>
    <row r="5" s="137" customFormat="1" customHeight="1" spans="1:6">
      <c r="A5" s="142" t="s">
        <v>128</v>
      </c>
      <c r="B5" s="143"/>
      <c r="C5" s="142" t="s">
        <v>129</v>
      </c>
      <c r="D5" s="143"/>
    </row>
    <row r="6" s="137" customFormat="1" customHeight="1" spans="1:6">
      <c r="A6" s="142" t="s">
        <v>136</v>
      </c>
      <c r="B6" s="143"/>
      <c r="C6" s="142" t="s">
        <v>137</v>
      </c>
      <c r="D6" s="143"/>
    </row>
    <row r="7" s="137" customFormat="1" customHeight="1" spans="1:6">
      <c r="A7" s="142" t="s">
        <v>1517</v>
      </c>
      <c r="B7" s="143"/>
      <c r="C7" s="142" t="s">
        <v>144</v>
      </c>
      <c r="D7" s="143"/>
    </row>
    <row r="8" s="137" customFormat="1" customHeight="1" spans="1:6">
      <c r="A8" s="142" t="s">
        <v>148</v>
      </c>
      <c r="B8" s="143"/>
      <c r="C8" s="142" t="s">
        <v>149</v>
      </c>
      <c r="D8" s="143">
        <v>60000</v>
      </c>
      <c r="F8" s="144"/>
    </row>
    <row r="9" s="137" customFormat="1" customHeight="1" spans="1:6">
      <c r="A9" s="142" t="s">
        <v>158</v>
      </c>
      <c r="B9" s="143">
        <v>60000</v>
      </c>
      <c r="C9" s="142" t="s">
        <v>159</v>
      </c>
      <c r="D9" s="143"/>
    </row>
    <row r="10" s="137" customFormat="1" customHeight="1" spans="1:6">
      <c r="A10" s="142" t="s">
        <v>1518</v>
      </c>
      <c r="B10" s="143">
        <v>2252</v>
      </c>
      <c r="C10" s="142" t="s">
        <v>1519</v>
      </c>
      <c r="D10" s="143"/>
    </row>
    <row r="11" s="137" customFormat="1" customHeight="1" spans="1:6">
      <c r="A11" s="145" t="s">
        <v>165</v>
      </c>
      <c r="B11" s="146">
        <f>B4+B5+B6+B10+B7+B8+B9</f>
        <v>89252</v>
      </c>
      <c r="C11" s="145" t="s">
        <v>166</v>
      </c>
      <c r="D11" s="146">
        <f>SUM(D4+D5+D8+D7+D9+D10)</f>
        <v>89252</v>
      </c>
    </row>
  </sheetData>
  <mergeCells count="2">
    <mergeCell ref="A1:D1"/>
    <mergeCell ref="A2:D2"/>
  </mergeCells>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38"/>
  <sheetViews>
    <sheetView topLeftCell="B1" workbookViewId="0">
      <selection activeCell="L36" sqref="L36"/>
    </sheetView>
  </sheetViews>
  <sheetFormatPr defaultColWidth="9" defaultRowHeight="15" outlineLevelCol="2"/>
  <cols>
    <col min="1" max="1" width="9" style="125" hidden="1" customWidth="1"/>
    <col min="2" max="2" width="58.75" style="125" customWidth="1"/>
    <col min="3" max="3" width="22" style="125" customWidth="1"/>
    <col min="4" max="256" width="9" style="125"/>
    <col min="257" max="257" width="9" style="125" hidden="1" customWidth="1"/>
    <col min="258" max="258" width="58.75" style="125" customWidth="1"/>
    <col min="259" max="259" width="22" style="125" customWidth="1"/>
    <col min="260" max="512" width="9" style="125"/>
    <col min="513" max="513" width="9" style="125" hidden="1" customWidth="1"/>
    <col min="514" max="514" width="58.75" style="125" customWidth="1"/>
    <col min="515" max="515" width="22" style="125" customWidth="1"/>
    <col min="516" max="768" width="9" style="125"/>
    <col min="769" max="769" width="9" style="125" hidden="1" customWidth="1"/>
    <col min="770" max="770" width="58.75" style="125" customWidth="1"/>
    <col min="771" max="771" width="22" style="125" customWidth="1"/>
    <col min="772" max="1024" width="9" style="125"/>
    <col min="1025" max="1025" width="9" style="125" hidden="1" customWidth="1"/>
    <col min="1026" max="1026" width="58.75" style="125" customWidth="1"/>
    <col min="1027" max="1027" width="22" style="125" customWidth="1"/>
    <col min="1028" max="1280" width="9" style="125"/>
    <col min="1281" max="1281" width="9" style="125" hidden="1" customWidth="1"/>
    <col min="1282" max="1282" width="58.75" style="125" customWidth="1"/>
    <col min="1283" max="1283" width="22" style="125" customWidth="1"/>
    <col min="1284" max="1536" width="9" style="125"/>
    <col min="1537" max="1537" width="9" style="125" hidden="1" customWidth="1"/>
    <col min="1538" max="1538" width="58.75" style="125" customWidth="1"/>
    <col min="1539" max="1539" width="22" style="125" customWidth="1"/>
    <col min="1540" max="1792" width="9" style="125"/>
    <col min="1793" max="1793" width="9" style="125" hidden="1" customWidth="1"/>
    <col min="1794" max="1794" width="58.75" style="125" customWidth="1"/>
    <col min="1795" max="1795" width="22" style="125" customWidth="1"/>
    <col min="1796" max="2048" width="9" style="125"/>
    <col min="2049" max="2049" width="9" style="125" hidden="1" customWidth="1"/>
    <col min="2050" max="2050" width="58.75" style="125" customWidth="1"/>
    <col min="2051" max="2051" width="22" style="125" customWidth="1"/>
    <col min="2052" max="2304" width="9" style="125"/>
    <col min="2305" max="2305" width="9" style="125" hidden="1" customWidth="1"/>
    <col min="2306" max="2306" width="58.75" style="125" customWidth="1"/>
    <col min="2307" max="2307" width="22" style="125" customWidth="1"/>
    <col min="2308" max="2560" width="9" style="125"/>
    <col min="2561" max="2561" width="9" style="125" hidden="1" customWidth="1"/>
    <col min="2562" max="2562" width="58.75" style="125" customWidth="1"/>
    <col min="2563" max="2563" width="22" style="125" customWidth="1"/>
    <col min="2564" max="2816" width="9" style="125"/>
    <col min="2817" max="2817" width="9" style="125" hidden="1" customWidth="1"/>
    <col min="2818" max="2818" width="58.75" style="125" customWidth="1"/>
    <col min="2819" max="2819" width="22" style="125" customWidth="1"/>
    <col min="2820" max="3072" width="9" style="125"/>
    <col min="3073" max="3073" width="9" style="125" hidden="1" customWidth="1"/>
    <col min="3074" max="3074" width="58.75" style="125" customWidth="1"/>
    <col min="3075" max="3075" width="22" style="125" customWidth="1"/>
    <col min="3076" max="3328" width="9" style="125"/>
    <col min="3329" max="3329" width="9" style="125" hidden="1" customWidth="1"/>
    <col min="3330" max="3330" width="58.75" style="125" customWidth="1"/>
    <col min="3331" max="3331" width="22" style="125" customWidth="1"/>
    <col min="3332" max="3584" width="9" style="125"/>
    <col min="3585" max="3585" width="9" style="125" hidden="1" customWidth="1"/>
    <col min="3586" max="3586" width="58.75" style="125" customWidth="1"/>
    <col min="3587" max="3587" width="22" style="125" customWidth="1"/>
    <col min="3588" max="3840" width="9" style="125"/>
    <col min="3841" max="3841" width="9" style="125" hidden="1" customWidth="1"/>
    <col min="3842" max="3842" width="58.75" style="125" customWidth="1"/>
    <col min="3843" max="3843" width="22" style="125" customWidth="1"/>
    <col min="3844" max="4096" width="9" style="125"/>
    <col min="4097" max="4097" width="9" style="125" hidden="1" customWidth="1"/>
    <col min="4098" max="4098" width="58.75" style="125" customWidth="1"/>
    <col min="4099" max="4099" width="22" style="125" customWidth="1"/>
    <col min="4100" max="4352" width="9" style="125"/>
    <col min="4353" max="4353" width="9" style="125" hidden="1" customWidth="1"/>
    <col min="4354" max="4354" width="58.75" style="125" customWidth="1"/>
    <col min="4355" max="4355" width="22" style="125" customWidth="1"/>
    <col min="4356" max="4608" width="9" style="125"/>
    <col min="4609" max="4609" width="9" style="125" hidden="1" customWidth="1"/>
    <col min="4610" max="4610" width="58.75" style="125" customWidth="1"/>
    <col min="4611" max="4611" width="22" style="125" customWidth="1"/>
    <col min="4612" max="4864" width="9" style="125"/>
    <col min="4865" max="4865" width="9" style="125" hidden="1" customWidth="1"/>
    <col min="4866" max="4866" width="58.75" style="125" customWidth="1"/>
    <col min="4867" max="4867" width="22" style="125" customWidth="1"/>
    <col min="4868" max="5120" width="9" style="125"/>
    <col min="5121" max="5121" width="9" style="125" hidden="1" customWidth="1"/>
    <col min="5122" max="5122" width="58.75" style="125" customWidth="1"/>
    <col min="5123" max="5123" width="22" style="125" customWidth="1"/>
    <col min="5124" max="5376" width="9" style="125"/>
    <col min="5377" max="5377" width="9" style="125" hidden="1" customWidth="1"/>
    <col min="5378" max="5378" width="58.75" style="125" customWidth="1"/>
    <col min="5379" max="5379" width="22" style="125" customWidth="1"/>
    <col min="5380" max="5632" width="9" style="125"/>
    <col min="5633" max="5633" width="9" style="125" hidden="1" customWidth="1"/>
    <col min="5634" max="5634" width="58.75" style="125" customWidth="1"/>
    <col min="5635" max="5635" width="22" style="125" customWidth="1"/>
    <col min="5636" max="5888" width="9" style="125"/>
    <col min="5889" max="5889" width="9" style="125" hidden="1" customWidth="1"/>
    <col min="5890" max="5890" width="58.75" style="125" customWidth="1"/>
    <col min="5891" max="5891" width="22" style="125" customWidth="1"/>
    <col min="5892" max="6144" width="9" style="125"/>
    <col min="6145" max="6145" width="9" style="125" hidden="1" customWidth="1"/>
    <col min="6146" max="6146" width="58.75" style="125" customWidth="1"/>
    <col min="6147" max="6147" width="22" style="125" customWidth="1"/>
    <col min="6148" max="6400" width="9" style="125"/>
    <col min="6401" max="6401" width="9" style="125" hidden="1" customWidth="1"/>
    <col min="6402" max="6402" width="58.75" style="125" customWidth="1"/>
    <col min="6403" max="6403" width="22" style="125" customWidth="1"/>
    <col min="6404" max="6656" width="9" style="125"/>
    <col min="6657" max="6657" width="9" style="125" hidden="1" customWidth="1"/>
    <col min="6658" max="6658" width="58.75" style="125" customWidth="1"/>
    <col min="6659" max="6659" width="22" style="125" customWidth="1"/>
    <col min="6660" max="6912" width="9" style="125"/>
    <col min="6913" max="6913" width="9" style="125" hidden="1" customWidth="1"/>
    <col min="6914" max="6914" width="58.75" style="125" customWidth="1"/>
    <col min="6915" max="6915" width="22" style="125" customWidth="1"/>
    <col min="6916" max="7168" width="9" style="125"/>
    <col min="7169" max="7169" width="9" style="125" hidden="1" customWidth="1"/>
    <col min="7170" max="7170" width="58.75" style="125" customWidth="1"/>
    <col min="7171" max="7171" width="22" style="125" customWidth="1"/>
    <col min="7172" max="7424" width="9" style="125"/>
    <col min="7425" max="7425" width="9" style="125" hidden="1" customWidth="1"/>
    <col min="7426" max="7426" width="58.75" style="125" customWidth="1"/>
    <col min="7427" max="7427" width="22" style="125" customWidth="1"/>
    <col min="7428" max="7680" width="9" style="125"/>
    <col min="7681" max="7681" width="9" style="125" hidden="1" customWidth="1"/>
    <col min="7682" max="7682" width="58.75" style="125" customWidth="1"/>
    <col min="7683" max="7683" width="22" style="125" customWidth="1"/>
    <col min="7684" max="7936" width="9" style="125"/>
    <col min="7937" max="7937" width="9" style="125" hidden="1" customWidth="1"/>
    <col min="7938" max="7938" width="58.75" style="125" customWidth="1"/>
    <col min="7939" max="7939" width="22" style="125" customWidth="1"/>
    <col min="7940" max="8192" width="9" style="125"/>
    <col min="8193" max="8193" width="9" style="125" hidden="1" customWidth="1"/>
    <col min="8194" max="8194" width="58.75" style="125" customWidth="1"/>
    <col min="8195" max="8195" width="22" style="125" customWidth="1"/>
    <col min="8196" max="8448" width="9" style="125"/>
    <col min="8449" max="8449" width="9" style="125" hidden="1" customWidth="1"/>
    <col min="8450" max="8450" width="58.75" style="125" customWidth="1"/>
    <col min="8451" max="8451" width="22" style="125" customWidth="1"/>
    <col min="8452" max="8704" width="9" style="125"/>
    <col min="8705" max="8705" width="9" style="125" hidden="1" customWidth="1"/>
    <col min="8706" max="8706" width="58.75" style="125" customWidth="1"/>
    <col min="8707" max="8707" width="22" style="125" customWidth="1"/>
    <col min="8708" max="8960" width="9" style="125"/>
    <col min="8961" max="8961" width="9" style="125" hidden="1" customWidth="1"/>
    <col min="8962" max="8962" width="58.75" style="125" customWidth="1"/>
    <col min="8963" max="8963" width="22" style="125" customWidth="1"/>
    <col min="8964" max="9216" width="9" style="125"/>
    <col min="9217" max="9217" width="9" style="125" hidden="1" customWidth="1"/>
    <col min="9218" max="9218" width="58.75" style="125" customWidth="1"/>
    <col min="9219" max="9219" width="22" style="125" customWidth="1"/>
    <col min="9220" max="9472" width="9" style="125"/>
    <col min="9473" max="9473" width="9" style="125" hidden="1" customWidth="1"/>
    <col min="9474" max="9474" width="58.75" style="125" customWidth="1"/>
    <col min="9475" max="9475" width="22" style="125" customWidth="1"/>
    <col min="9476" max="9728" width="9" style="125"/>
    <col min="9729" max="9729" width="9" style="125" hidden="1" customWidth="1"/>
    <col min="9730" max="9730" width="58.75" style="125" customWidth="1"/>
    <col min="9731" max="9731" width="22" style="125" customWidth="1"/>
    <col min="9732" max="9984" width="9" style="125"/>
    <col min="9985" max="9985" width="9" style="125" hidden="1" customWidth="1"/>
    <col min="9986" max="9986" width="58.75" style="125" customWidth="1"/>
    <col min="9987" max="9987" width="22" style="125" customWidth="1"/>
    <col min="9988" max="10240" width="9" style="125"/>
    <col min="10241" max="10241" width="9" style="125" hidden="1" customWidth="1"/>
    <col min="10242" max="10242" width="58.75" style="125" customWidth="1"/>
    <col min="10243" max="10243" width="22" style="125" customWidth="1"/>
    <col min="10244" max="10496" width="9" style="125"/>
    <col min="10497" max="10497" width="9" style="125" hidden="1" customWidth="1"/>
    <col min="10498" max="10498" width="58.75" style="125" customWidth="1"/>
    <col min="10499" max="10499" width="22" style="125" customWidth="1"/>
    <col min="10500" max="10752" width="9" style="125"/>
    <col min="10753" max="10753" width="9" style="125" hidden="1" customWidth="1"/>
    <col min="10754" max="10754" width="58.75" style="125" customWidth="1"/>
    <col min="10755" max="10755" width="22" style="125" customWidth="1"/>
    <col min="10756" max="11008" width="9" style="125"/>
    <col min="11009" max="11009" width="9" style="125" hidden="1" customWidth="1"/>
    <col min="11010" max="11010" width="58.75" style="125" customWidth="1"/>
    <col min="11011" max="11011" width="22" style="125" customWidth="1"/>
    <col min="11012" max="11264" width="9" style="125"/>
    <col min="11265" max="11265" width="9" style="125" hidden="1" customWidth="1"/>
    <col min="11266" max="11266" width="58.75" style="125" customWidth="1"/>
    <col min="11267" max="11267" width="22" style="125" customWidth="1"/>
    <col min="11268" max="11520" width="9" style="125"/>
    <col min="11521" max="11521" width="9" style="125" hidden="1" customWidth="1"/>
    <col min="11522" max="11522" width="58.75" style="125" customWidth="1"/>
    <col min="11523" max="11523" width="22" style="125" customWidth="1"/>
    <col min="11524" max="11776" width="9" style="125"/>
    <col min="11777" max="11777" width="9" style="125" hidden="1" customWidth="1"/>
    <col min="11778" max="11778" width="58.75" style="125" customWidth="1"/>
    <col min="11779" max="11779" width="22" style="125" customWidth="1"/>
    <col min="11780" max="12032" width="9" style="125"/>
    <col min="12033" max="12033" width="9" style="125" hidden="1" customWidth="1"/>
    <col min="12034" max="12034" width="58.75" style="125" customWidth="1"/>
    <col min="12035" max="12035" width="22" style="125" customWidth="1"/>
    <col min="12036" max="12288" width="9" style="125"/>
    <col min="12289" max="12289" width="9" style="125" hidden="1" customWidth="1"/>
    <col min="12290" max="12290" width="58.75" style="125" customWidth="1"/>
    <col min="12291" max="12291" width="22" style="125" customWidth="1"/>
    <col min="12292" max="12544" width="9" style="125"/>
    <col min="12545" max="12545" width="9" style="125" hidden="1" customWidth="1"/>
    <col min="12546" max="12546" width="58.75" style="125" customWidth="1"/>
    <col min="12547" max="12547" width="22" style="125" customWidth="1"/>
    <col min="12548" max="12800" width="9" style="125"/>
    <col min="12801" max="12801" width="9" style="125" hidden="1" customWidth="1"/>
    <col min="12802" max="12802" width="58.75" style="125" customWidth="1"/>
    <col min="12803" max="12803" width="22" style="125" customWidth="1"/>
    <col min="12804" max="13056" width="9" style="125"/>
    <col min="13057" max="13057" width="9" style="125" hidden="1" customWidth="1"/>
    <col min="13058" max="13058" width="58.75" style="125" customWidth="1"/>
    <col min="13059" max="13059" width="22" style="125" customWidth="1"/>
    <col min="13060" max="13312" width="9" style="125"/>
    <col min="13313" max="13313" width="9" style="125" hidden="1" customWidth="1"/>
    <col min="13314" max="13314" width="58.75" style="125" customWidth="1"/>
    <col min="13315" max="13315" width="22" style="125" customWidth="1"/>
    <col min="13316" max="13568" width="9" style="125"/>
    <col min="13569" max="13569" width="9" style="125" hidden="1" customWidth="1"/>
    <col min="13570" max="13570" width="58.75" style="125" customWidth="1"/>
    <col min="13571" max="13571" width="22" style="125" customWidth="1"/>
    <col min="13572" max="13824" width="9" style="125"/>
    <col min="13825" max="13825" width="9" style="125" hidden="1" customWidth="1"/>
    <col min="13826" max="13826" width="58.75" style="125" customWidth="1"/>
    <col min="13827" max="13827" width="22" style="125" customWidth="1"/>
    <col min="13828" max="14080" width="9" style="125"/>
    <col min="14081" max="14081" width="9" style="125" hidden="1" customWidth="1"/>
    <col min="14082" max="14082" width="58.75" style="125" customWidth="1"/>
    <col min="14083" max="14083" width="22" style="125" customWidth="1"/>
    <col min="14084" max="14336" width="9" style="125"/>
    <col min="14337" max="14337" width="9" style="125" hidden="1" customWidth="1"/>
    <col min="14338" max="14338" width="58.75" style="125" customWidth="1"/>
    <col min="14339" max="14339" width="22" style="125" customWidth="1"/>
    <col min="14340" max="14592" width="9" style="125"/>
    <col min="14593" max="14593" width="9" style="125" hidden="1" customWidth="1"/>
    <col min="14594" max="14594" width="58.75" style="125" customWidth="1"/>
    <col min="14595" max="14595" width="22" style="125" customWidth="1"/>
    <col min="14596" max="14848" width="9" style="125"/>
    <col min="14849" max="14849" width="9" style="125" hidden="1" customWidth="1"/>
    <col min="14850" max="14850" width="58.75" style="125" customWidth="1"/>
    <col min="14851" max="14851" width="22" style="125" customWidth="1"/>
    <col min="14852" max="15104" width="9" style="125"/>
    <col min="15105" max="15105" width="9" style="125" hidden="1" customWidth="1"/>
    <col min="15106" max="15106" width="58.75" style="125" customWidth="1"/>
    <col min="15107" max="15107" width="22" style="125" customWidth="1"/>
    <col min="15108" max="15360" width="9" style="125"/>
    <col min="15361" max="15361" width="9" style="125" hidden="1" customWidth="1"/>
    <col min="15362" max="15362" width="58.75" style="125" customWidth="1"/>
    <col min="15363" max="15363" width="22" style="125" customWidth="1"/>
    <col min="15364" max="15616" width="9" style="125"/>
    <col min="15617" max="15617" width="9" style="125" hidden="1" customWidth="1"/>
    <col min="15618" max="15618" width="58.75" style="125" customWidth="1"/>
    <col min="15619" max="15619" width="22" style="125" customWidth="1"/>
    <col min="15620" max="15872" width="9" style="125"/>
    <col min="15873" max="15873" width="9" style="125" hidden="1" customWidth="1"/>
    <col min="15874" max="15874" width="58.75" style="125" customWidth="1"/>
    <col min="15875" max="15875" width="22" style="125" customWidth="1"/>
    <col min="15876" max="16128" width="9" style="125"/>
    <col min="16129" max="16129" width="9" style="125" hidden="1" customWidth="1"/>
    <col min="16130" max="16130" width="58.75" style="125" customWidth="1"/>
    <col min="16131" max="16131" width="22" style="125" customWidth="1"/>
    <col min="16132" max="16384" width="9" style="125"/>
  </cols>
  <sheetData>
    <row r="1" ht="21.75" spans="1:3">
      <c r="B1" s="126" t="s">
        <v>1557</v>
      </c>
      <c r="C1" s="126"/>
    </row>
    <row r="2" spans="1:3">
      <c r="C2" s="135" t="s">
        <v>124</v>
      </c>
    </row>
    <row r="3" spans="1:3">
      <c r="B3" s="128" t="s">
        <v>1376</v>
      </c>
      <c r="C3" s="128" t="s">
        <v>1377</v>
      </c>
    </row>
    <row r="4" ht="15.75" spans="1:3">
      <c r="A4" s="129">
        <v>1030102</v>
      </c>
      <c r="B4" s="129" t="s">
        <v>1558</v>
      </c>
      <c r="C4" s="130"/>
    </row>
    <row r="5" ht="15.75" spans="1:3">
      <c r="A5" s="129">
        <v>1030106</v>
      </c>
      <c r="B5" s="129" t="s">
        <v>1559</v>
      </c>
      <c r="C5" s="130"/>
    </row>
    <row r="6" ht="15.75" spans="1:3">
      <c r="A6" s="129">
        <v>1030110</v>
      </c>
      <c r="B6" s="129" t="s">
        <v>1560</v>
      </c>
      <c r="C6" s="130"/>
    </row>
    <row r="7" ht="15.75" spans="1:3">
      <c r="A7" s="129">
        <v>1030112</v>
      </c>
      <c r="B7" s="129" t="s">
        <v>1561</v>
      </c>
      <c r="C7" s="130"/>
    </row>
    <row r="8" ht="15.75" spans="1:3">
      <c r="A8" s="129">
        <v>1030115</v>
      </c>
      <c r="B8" s="129" t="s">
        <v>1562</v>
      </c>
      <c r="C8" s="130"/>
    </row>
    <row r="9" ht="15.75" spans="1:3">
      <c r="A9" s="129">
        <v>1030119</v>
      </c>
      <c r="B9" s="129" t="s">
        <v>1563</v>
      </c>
      <c r="C9" s="130"/>
    </row>
    <row r="10" ht="15.75" spans="1:3">
      <c r="A10" s="129">
        <v>1030121</v>
      </c>
      <c r="B10" s="129" t="s">
        <v>1564</v>
      </c>
      <c r="C10" s="130"/>
    </row>
    <row r="11" ht="15.75" spans="1:3">
      <c r="A11" s="129">
        <v>1030129</v>
      </c>
      <c r="B11" s="129" t="s">
        <v>1565</v>
      </c>
      <c r="C11" s="130"/>
    </row>
    <row r="12" ht="15.75" spans="1:3">
      <c r="A12" s="129">
        <v>1030144</v>
      </c>
      <c r="B12" s="129" t="s">
        <v>1566</v>
      </c>
      <c r="C12" s="130"/>
    </row>
    <row r="13" ht="15.75" spans="1:3">
      <c r="A13" s="129">
        <v>1030146</v>
      </c>
      <c r="B13" s="129" t="s">
        <v>1567</v>
      </c>
      <c r="C13" s="130"/>
    </row>
    <row r="14" ht="15.75" spans="1:3">
      <c r="A14" s="129">
        <v>1030147</v>
      </c>
      <c r="B14" s="129" t="s">
        <v>1568</v>
      </c>
      <c r="C14" s="130"/>
    </row>
    <row r="15" ht="15.75" spans="1:3">
      <c r="A15" s="129">
        <v>1030148</v>
      </c>
      <c r="B15" s="129" t="s">
        <v>1569</v>
      </c>
      <c r="C15" s="130"/>
    </row>
    <row r="16" ht="15.75" spans="1:3">
      <c r="A16" s="129">
        <v>1030149</v>
      </c>
      <c r="B16" s="129" t="s">
        <v>1570</v>
      </c>
      <c r="C16" s="130"/>
    </row>
    <row r="17" ht="15.75" spans="1:3">
      <c r="A17" s="129">
        <v>1030150</v>
      </c>
      <c r="B17" s="129" t="s">
        <v>1571</v>
      </c>
      <c r="C17" s="130"/>
    </row>
    <row r="18" ht="15.75" spans="1:3">
      <c r="A18" s="129">
        <v>1030152</v>
      </c>
      <c r="B18" s="129" t="s">
        <v>1572</v>
      </c>
      <c r="C18" s="130"/>
    </row>
    <row r="19" ht="15.75" spans="1:3">
      <c r="A19" s="129">
        <v>1030153</v>
      </c>
      <c r="B19" s="129" t="s">
        <v>1573</v>
      </c>
      <c r="C19" s="130"/>
    </row>
    <row r="20" ht="15.75" spans="1:3">
      <c r="A20" s="129">
        <v>1030154</v>
      </c>
      <c r="B20" s="129" t="s">
        <v>1574</v>
      </c>
      <c r="C20" s="130"/>
    </row>
    <row r="21" ht="15.75" spans="1:3">
      <c r="A21" s="129">
        <v>1030155</v>
      </c>
      <c r="B21" s="129" t="s">
        <v>1575</v>
      </c>
      <c r="C21" s="130"/>
    </row>
    <row r="22" ht="15.75" spans="1:3">
      <c r="A22" s="129">
        <v>1030156</v>
      </c>
      <c r="B22" s="129" t="s">
        <v>1576</v>
      </c>
      <c r="C22" s="130"/>
    </row>
    <row r="23" ht="15.75" spans="1:3">
      <c r="A23" s="129">
        <v>1030157</v>
      </c>
      <c r="B23" s="129" t="s">
        <v>1577</v>
      </c>
      <c r="C23" s="130"/>
    </row>
    <row r="24" ht="15.75" spans="1:3">
      <c r="A24" s="129">
        <v>1030158</v>
      </c>
      <c r="B24" s="129" t="s">
        <v>1578</v>
      </c>
      <c r="C24" s="130"/>
    </row>
    <row r="25" ht="15.75" spans="1:3">
      <c r="A25" s="129">
        <v>1030159</v>
      </c>
      <c r="B25" s="129" t="s">
        <v>1579</v>
      </c>
      <c r="C25" s="130"/>
    </row>
    <row r="26" ht="15.75" spans="1:3">
      <c r="A26" s="129">
        <v>1030166</v>
      </c>
      <c r="B26" s="129" t="s">
        <v>1580</v>
      </c>
      <c r="C26" s="130"/>
    </row>
    <row r="27" ht="15.75" spans="1:3">
      <c r="A27" s="129">
        <v>1030168</v>
      </c>
      <c r="B27" s="129" t="s">
        <v>1581</v>
      </c>
      <c r="C27" s="130"/>
    </row>
    <row r="28" ht="15.75" spans="1:3">
      <c r="A28" s="129">
        <v>1030171</v>
      </c>
      <c r="B28" s="129" t="s">
        <v>1582</v>
      </c>
      <c r="C28" s="130"/>
    </row>
    <row r="29" ht="15.75" spans="1:3">
      <c r="A29" s="129">
        <v>1030175</v>
      </c>
      <c r="B29" s="129" t="s">
        <v>1583</v>
      </c>
      <c r="C29" s="130"/>
    </row>
    <row r="30" ht="15.75" spans="1:3">
      <c r="A30" s="129">
        <v>1030178</v>
      </c>
      <c r="B30" s="129" t="s">
        <v>1584</v>
      </c>
      <c r="C30" s="130"/>
    </row>
    <row r="31" ht="15.75" spans="1:3">
      <c r="A31" s="129">
        <v>1030180</v>
      </c>
      <c r="B31" s="129" t="s">
        <v>1585</v>
      </c>
      <c r="C31" s="130"/>
    </row>
    <row r="32" ht="15.75" spans="1:3">
      <c r="A32" s="129">
        <v>1030199</v>
      </c>
      <c r="B32" s="129" t="s">
        <v>1586</v>
      </c>
      <c r="C32" s="130"/>
    </row>
    <row r="33" ht="15.75" spans="1:3">
      <c r="A33" s="129"/>
      <c r="B33" s="132" t="s">
        <v>1587</v>
      </c>
      <c r="C33" s="133"/>
    </row>
    <row r="34" spans="1:3">
      <c r="B34" s="134"/>
    </row>
    <row r="35" spans="1:3">
      <c r="B35" s="136" t="s">
        <v>1588</v>
      </c>
    </row>
    <row r="38" spans="1:3">
      <c r="A38" s="125" t="s">
        <v>1589</v>
      </c>
    </row>
  </sheetData>
  <mergeCells count="1">
    <mergeCell ref="B1:C1"/>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38"/>
  <sheetViews>
    <sheetView topLeftCell="B3" workbookViewId="0">
      <selection activeCell="L34" sqref="L34"/>
    </sheetView>
  </sheetViews>
  <sheetFormatPr defaultColWidth="9" defaultRowHeight="15" outlineLevelCol="4"/>
  <cols>
    <col min="1" max="1" width="14.125" style="125" hidden="1" customWidth="1"/>
    <col min="2" max="2" width="58.125" style="125" customWidth="1"/>
    <col min="3" max="3" width="22.625" style="125" customWidth="1"/>
    <col min="4" max="256" width="9" style="125"/>
    <col min="257" max="257" width="9" style="125" hidden="1" customWidth="1"/>
    <col min="258" max="258" width="58.125" style="125" customWidth="1"/>
    <col min="259" max="259" width="22.625" style="125" customWidth="1"/>
    <col min="260" max="512" width="9" style="125"/>
    <col min="513" max="513" width="9" style="125" hidden="1" customWidth="1"/>
    <col min="514" max="514" width="58.125" style="125" customWidth="1"/>
    <col min="515" max="515" width="22.625" style="125" customWidth="1"/>
    <col min="516" max="768" width="9" style="125"/>
    <col min="769" max="769" width="9" style="125" hidden="1" customWidth="1"/>
    <col min="770" max="770" width="58.125" style="125" customWidth="1"/>
    <col min="771" max="771" width="22.625" style="125" customWidth="1"/>
    <col min="772" max="1024" width="9" style="125"/>
    <col min="1025" max="1025" width="9" style="125" hidden="1" customWidth="1"/>
    <col min="1026" max="1026" width="58.125" style="125" customWidth="1"/>
    <col min="1027" max="1027" width="22.625" style="125" customWidth="1"/>
    <col min="1028" max="1280" width="9" style="125"/>
    <col min="1281" max="1281" width="9" style="125" hidden="1" customWidth="1"/>
    <col min="1282" max="1282" width="58.125" style="125" customWidth="1"/>
    <col min="1283" max="1283" width="22.625" style="125" customWidth="1"/>
    <col min="1284" max="1536" width="9" style="125"/>
    <col min="1537" max="1537" width="9" style="125" hidden="1" customWidth="1"/>
    <col min="1538" max="1538" width="58.125" style="125" customWidth="1"/>
    <col min="1539" max="1539" width="22.625" style="125" customWidth="1"/>
    <col min="1540" max="1792" width="9" style="125"/>
    <col min="1793" max="1793" width="9" style="125" hidden="1" customWidth="1"/>
    <col min="1794" max="1794" width="58.125" style="125" customWidth="1"/>
    <col min="1795" max="1795" width="22.625" style="125" customWidth="1"/>
    <col min="1796" max="2048" width="9" style="125"/>
    <col min="2049" max="2049" width="9" style="125" hidden="1" customWidth="1"/>
    <col min="2050" max="2050" width="58.125" style="125" customWidth="1"/>
    <col min="2051" max="2051" width="22.625" style="125" customWidth="1"/>
    <col min="2052" max="2304" width="9" style="125"/>
    <col min="2305" max="2305" width="9" style="125" hidden="1" customWidth="1"/>
    <col min="2306" max="2306" width="58.125" style="125" customWidth="1"/>
    <col min="2307" max="2307" width="22.625" style="125" customWidth="1"/>
    <col min="2308" max="2560" width="9" style="125"/>
    <col min="2561" max="2561" width="9" style="125" hidden="1" customWidth="1"/>
    <col min="2562" max="2562" width="58.125" style="125" customWidth="1"/>
    <col min="2563" max="2563" width="22.625" style="125" customWidth="1"/>
    <col min="2564" max="2816" width="9" style="125"/>
    <col min="2817" max="2817" width="9" style="125" hidden="1" customWidth="1"/>
    <col min="2818" max="2818" width="58.125" style="125" customWidth="1"/>
    <col min="2819" max="2819" width="22.625" style="125" customWidth="1"/>
    <col min="2820" max="3072" width="9" style="125"/>
    <col min="3073" max="3073" width="9" style="125" hidden="1" customWidth="1"/>
    <col min="3074" max="3074" width="58.125" style="125" customWidth="1"/>
    <col min="3075" max="3075" width="22.625" style="125" customWidth="1"/>
    <col min="3076" max="3328" width="9" style="125"/>
    <col min="3329" max="3329" width="9" style="125" hidden="1" customWidth="1"/>
    <col min="3330" max="3330" width="58.125" style="125" customWidth="1"/>
    <col min="3331" max="3331" width="22.625" style="125" customWidth="1"/>
    <col min="3332" max="3584" width="9" style="125"/>
    <col min="3585" max="3585" width="9" style="125" hidden="1" customWidth="1"/>
    <col min="3586" max="3586" width="58.125" style="125" customWidth="1"/>
    <col min="3587" max="3587" width="22.625" style="125" customWidth="1"/>
    <col min="3588" max="3840" width="9" style="125"/>
    <col min="3841" max="3841" width="9" style="125" hidden="1" customWidth="1"/>
    <col min="3842" max="3842" width="58.125" style="125" customWidth="1"/>
    <col min="3843" max="3843" width="22.625" style="125" customWidth="1"/>
    <col min="3844" max="4096" width="9" style="125"/>
    <col min="4097" max="4097" width="9" style="125" hidden="1" customWidth="1"/>
    <col min="4098" max="4098" width="58.125" style="125" customWidth="1"/>
    <col min="4099" max="4099" width="22.625" style="125" customWidth="1"/>
    <col min="4100" max="4352" width="9" style="125"/>
    <col min="4353" max="4353" width="9" style="125" hidden="1" customWidth="1"/>
    <col min="4354" max="4354" width="58.125" style="125" customWidth="1"/>
    <col min="4355" max="4355" width="22.625" style="125" customWidth="1"/>
    <col min="4356" max="4608" width="9" style="125"/>
    <col min="4609" max="4609" width="9" style="125" hidden="1" customWidth="1"/>
    <col min="4610" max="4610" width="58.125" style="125" customWidth="1"/>
    <col min="4611" max="4611" width="22.625" style="125" customWidth="1"/>
    <col min="4612" max="4864" width="9" style="125"/>
    <col min="4865" max="4865" width="9" style="125" hidden="1" customWidth="1"/>
    <col min="4866" max="4866" width="58.125" style="125" customWidth="1"/>
    <col min="4867" max="4867" width="22.625" style="125" customWidth="1"/>
    <col min="4868" max="5120" width="9" style="125"/>
    <col min="5121" max="5121" width="9" style="125" hidden="1" customWidth="1"/>
    <col min="5122" max="5122" width="58.125" style="125" customWidth="1"/>
    <col min="5123" max="5123" width="22.625" style="125" customWidth="1"/>
    <col min="5124" max="5376" width="9" style="125"/>
    <col min="5377" max="5377" width="9" style="125" hidden="1" customWidth="1"/>
    <col min="5378" max="5378" width="58.125" style="125" customWidth="1"/>
    <col min="5379" max="5379" width="22.625" style="125" customWidth="1"/>
    <col min="5380" max="5632" width="9" style="125"/>
    <col min="5633" max="5633" width="9" style="125" hidden="1" customWidth="1"/>
    <col min="5634" max="5634" width="58.125" style="125" customWidth="1"/>
    <col min="5635" max="5635" width="22.625" style="125" customWidth="1"/>
    <col min="5636" max="5888" width="9" style="125"/>
    <col min="5889" max="5889" width="9" style="125" hidden="1" customWidth="1"/>
    <col min="5890" max="5890" width="58.125" style="125" customWidth="1"/>
    <col min="5891" max="5891" width="22.625" style="125" customWidth="1"/>
    <col min="5892" max="6144" width="9" style="125"/>
    <col min="6145" max="6145" width="9" style="125" hidden="1" customWidth="1"/>
    <col min="6146" max="6146" width="58.125" style="125" customWidth="1"/>
    <col min="6147" max="6147" width="22.625" style="125" customWidth="1"/>
    <col min="6148" max="6400" width="9" style="125"/>
    <col min="6401" max="6401" width="9" style="125" hidden="1" customWidth="1"/>
    <col min="6402" max="6402" width="58.125" style="125" customWidth="1"/>
    <col min="6403" max="6403" width="22.625" style="125" customWidth="1"/>
    <col min="6404" max="6656" width="9" style="125"/>
    <col min="6657" max="6657" width="9" style="125" hidden="1" customWidth="1"/>
    <col min="6658" max="6658" width="58.125" style="125" customWidth="1"/>
    <col min="6659" max="6659" width="22.625" style="125" customWidth="1"/>
    <col min="6660" max="6912" width="9" style="125"/>
    <col min="6913" max="6913" width="9" style="125" hidden="1" customWidth="1"/>
    <col min="6914" max="6914" width="58.125" style="125" customWidth="1"/>
    <col min="6915" max="6915" width="22.625" style="125" customWidth="1"/>
    <col min="6916" max="7168" width="9" style="125"/>
    <col min="7169" max="7169" width="9" style="125" hidden="1" customWidth="1"/>
    <col min="7170" max="7170" width="58.125" style="125" customWidth="1"/>
    <col min="7171" max="7171" width="22.625" style="125" customWidth="1"/>
    <col min="7172" max="7424" width="9" style="125"/>
    <col min="7425" max="7425" width="9" style="125" hidden="1" customWidth="1"/>
    <col min="7426" max="7426" width="58.125" style="125" customWidth="1"/>
    <col min="7427" max="7427" width="22.625" style="125" customWidth="1"/>
    <col min="7428" max="7680" width="9" style="125"/>
    <col min="7681" max="7681" width="9" style="125" hidden="1" customWidth="1"/>
    <col min="7682" max="7682" width="58.125" style="125" customWidth="1"/>
    <col min="7683" max="7683" width="22.625" style="125" customWidth="1"/>
    <col min="7684" max="7936" width="9" style="125"/>
    <col min="7937" max="7937" width="9" style="125" hidden="1" customWidth="1"/>
    <col min="7938" max="7938" width="58.125" style="125" customWidth="1"/>
    <col min="7939" max="7939" width="22.625" style="125" customWidth="1"/>
    <col min="7940" max="8192" width="9" style="125"/>
    <col min="8193" max="8193" width="9" style="125" hidden="1" customWidth="1"/>
    <col min="8194" max="8194" width="58.125" style="125" customWidth="1"/>
    <col min="8195" max="8195" width="22.625" style="125" customWidth="1"/>
    <col min="8196" max="8448" width="9" style="125"/>
    <col min="8449" max="8449" width="9" style="125" hidden="1" customWidth="1"/>
    <col min="8450" max="8450" width="58.125" style="125" customWidth="1"/>
    <col min="8451" max="8451" width="22.625" style="125" customWidth="1"/>
    <col min="8452" max="8704" width="9" style="125"/>
    <col min="8705" max="8705" width="9" style="125" hidden="1" customWidth="1"/>
    <col min="8706" max="8706" width="58.125" style="125" customWidth="1"/>
    <col min="8707" max="8707" width="22.625" style="125" customWidth="1"/>
    <col min="8708" max="8960" width="9" style="125"/>
    <col min="8961" max="8961" width="9" style="125" hidden="1" customWidth="1"/>
    <col min="8962" max="8962" width="58.125" style="125" customWidth="1"/>
    <col min="8963" max="8963" width="22.625" style="125" customWidth="1"/>
    <col min="8964" max="9216" width="9" style="125"/>
    <col min="9217" max="9217" width="9" style="125" hidden="1" customWidth="1"/>
    <col min="9218" max="9218" width="58.125" style="125" customWidth="1"/>
    <col min="9219" max="9219" width="22.625" style="125" customWidth="1"/>
    <col min="9220" max="9472" width="9" style="125"/>
    <col min="9473" max="9473" width="9" style="125" hidden="1" customWidth="1"/>
    <col min="9474" max="9474" width="58.125" style="125" customWidth="1"/>
    <col min="9475" max="9475" width="22.625" style="125" customWidth="1"/>
    <col min="9476" max="9728" width="9" style="125"/>
    <col min="9729" max="9729" width="9" style="125" hidden="1" customWidth="1"/>
    <col min="9730" max="9730" width="58.125" style="125" customWidth="1"/>
    <col min="9731" max="9731" width="22.625" style="125" customWidth="1"/>
    <col min="9732" max="9984" width="9" style="125"/>
    <col min="9985" max="9985" width="9" style="125" hidden="1" customWidth="1"/>
    <col min="9986" max="9986" width="58.125" style="125" customWidth="1"/>
    <col min="9987" max="9987" width="22.625" style="125" customWidth="1"/>
    <col min="9988" max="10240" width="9" style="125"/>
    <col min="10241" max="10241" width="9" style="125" hidden="1" customWidth="1"/>
    <col min="10242" max="10242" width="58.125" style="125" customWidth="1"/>
    <col min="10243" max="10243" width="22.625" style="125" customWidth="1"/>
    <col min="10244" max="10496" width="9" style="125"/>
    <col min="10497" max="10497" width="9" style="125" hidden="1" customWidth="1"/>
    <col min="10498" max="10498" width="58.125" style="125" customWidth="1"/>
    <col min="10499" max="10499" width="22.625" style="125" customWidth="1"/>
    <col min="10500" max="10752" width="9" style="125"/>
    <col min="10753" max="10753" width="9" style="125" hidden="1" customWidth="1"/>
    <col min="10754" max="10754" width="58.125" style="125" customWidth="1"/>
    <col min="10755" max="10755" width="22.625" style="125" customWidth="1"/>
    <col min="10756" max="11008" width="9" style="125"/>
    <col min="11009" max="11009" width="9" style="125" hidden="1" customWidth="1"/>
    <col min="11010" max="11010" width="58.125" style="125" customWidth="1"/>
    <col min="11011" max="11011" width="22.625" style="125" customWidth="1"/>
    <col min="11012" max="11264" width="9" style="125"/>
    <col min="11265" max="11265" width="9" style="125" hidden="1" customWidth="1"/>
    <col min="11266" max="11266" width="58.125" style="125" customWidth="1"/>
    <col min="11267" max="11267" width="22.625" style="125" customWidth="1"/>
    <col min="11268" max="11520" width="9" style="125"/>
    <col min="11521" max="11521" width="9" style="125" hidden="1" customWidth="1"/>
    <col min="11522" max="11522" width="58.125" style="125" customWidth="1"/>
    <col min="11523" max="11523" width="22.625" style="125" customWidth="1"/>
    <col min="11524" max="11776" width="9" style="125"/>
    <col min="11777" max="11777" width="9" style="125" hidden="1" customWidth="1"/>
    <col min="11778" max="11778" width="58.125" style="125" customWidth="1"/>
    <col min="11779" max="11779" width="22.625" style="125" customWidth="1"/>
    <col min="11780" max="12032" width="9" style="125"/>
    <col min="12033" max="12033" width="9" style="125" hidden="1" customWidth="1"/>
    <col min="12034" max="12034" width="58.125" style="125" customWidth="1"/>
    <col min="12035" max="12035" width="22.625" style="125" customWidth="1"/>
    <col min="12036" max="12288" width="9" style="125"/>
    <col min="12289" max="12289" width="9" style="125" hidden="1" customWidth="1"/>
    <col min="12290" max="12290" width="58.125" style="125" customWidth="1"/>
    <col min="12291" max="12291" width="22.625" style="125" customWidth="1"/>
    <col min="12292" max="12544" width="9" style="125"/>
    <col min="12545" max="12545" width="9" style="125" hidden="1" customWidth="1"/>
    <col min="12546" max="12546" width="58.125" style="125" customWidth="1"/>
    <col min="12547" max="12547" width="22.625" style="125" customWidth="1"/>
    <col min="12548" max="12800" width="9" style="125"/>
    <col min="12801" max="12801" width="9" style="125" hidden="1" customWidth="1"/>
    <col min="12802" max="12802" width="58.125" style="125" customWidth="1"/>
    <col min="12803" max="12803" width="22.625" style="125" customWidth="1"/>
    <col min="12804" max="13056" width="9" style="125"/>
    <col min="13057" max="13057" width="9" style="125" hidden="1" customWidth="1"/>
    <col min="13058" max="13058" width="58.125" style="125" customWidth="1"/>
    <col min="13059" max="13059" width="22.625" style="125" customWidth="1"/>
    <col min="13060" max="13312" width="9" style="125"/>
    <col min="13313" max="13313" width="9" style="125" hidden="1" customWidth="1"/>
    <col min="13314" max="13314" width="58.125" style="125" customWidth="1"/>
    <col min="13315" max="13315" width="22.625" style="125" customWidth="1"/>
    <col min="13316" max="13568" width="9" style="125"/>
    <col min="13569" max="13569" width="9" style="125" hidden="1" customWidth="1"/>
    <col min="13570" max="13570" width="58.125" style="125" customWidth="1"/>
    <col min="13571" max="13571" width="22.625" style="125" customWidth="1"/>
    <col min="13572" max="13824" width="9" style="125"/>
    <col min="13825" max="13825" width="9" style="125" hidden="1" customWidth="1"/>
    <col min="13826" max="13826" width="58.125" style="125" customWidth="1"/>
    <col min="13827" max="13827" width="22.625" style="125" customWidth="1"/>
    <col min="13828" max="14080" width="9" style="125"/>
    <col min="14081" max="14081" width="9" style="125" hidden="1" customWidth="1"/>
    <col min="14082" max="14082" width="58.125" style="125" customWidth="1"/>
    <col min="14083" max="14083" width="22.625" style="125" customWidth="1"/>
    <col min="14084" max="14336" width="9" style="125"/>
    <col min="14337" max="14337" width="9" style="125" hidden="1" customWidth="1"/>
    <col min="14338" max="14338" width="58.125" style="125" customWidth="1"/>
    <col min="14339" max="14339" width="22.625" style="125" customWidth="1"/>
    <col min="14340" max="14592" width="9" style="125"/>
    <col min="14593" max="14593" width="9" style="125" hidden="1" customWidth="1"/>
    <col min="14594" max="14594" width="58.125" style="125" customWidth="1"/>
    <col min="14595" max="14595" width="22.625" style="125" customWidth="1"/>
    <col min="14596" max="14848" width="9" style="125"/>
    <col min="14849" max="14849" width="9" style="125" hidden="1" customWidth="1"/>
    <col min="14850" max="14850" width="58.125" style="125" customWidth="1"/>
    <col min="14851" max="14851" width="22.625" style="125" customWidth="1"/>
    <col min="14852" max="15104" width="9" style="125"/>
    <col min="15105" max="15105" width="9" style="125" hidden="1" customWidth="1"/>
    <col min="15106" max="15106" width="58.125" style="125" customWidth="1"/>
    <col min="15107" max="15107" width="22.625" style="125" customWidth="1"/>
    <col min="15108" max="15360" width="9" style="125"/>
    <col min="15361" max="15361" width="9" style="125" hidden="1" customWidth="1"/>
    <col min="15362" max="15362" width="58.125" style="125" customWidth="1"/>
    <col min="15363" max="15363" width="22.625" style="125" customWidth="1"/>
    <col min="15364" max="15616" width="9" style="125"/>
    <col min="15617" max="15617" width="9" style="125" hidden="1" customWidth="1"/>
    <col min="15618" max="15618" width="58.125" style="125" customWidth="1"/>
    <col min="15619" max="15619" width="22.625" style="125" customWidth="1"/>
    <col min="15620" max="15872" width="9" style="125"/>
    <col min="15873" max="15873" width="9" style="125" hidden="1" customWidth="1"/>
    <col min="15874" max="15874" width="58.125" style="125" customWidth="1"/>
    <col min="15875" max="15875" width="22.625" style="125" customWidth="1"/>
    <col min="15876" max="16128" width="9" style="125"/>
    <col min="16129" max="16129" width="9" style="125" hidden="1" customWidth="1"/>
    <col min="16130" max="16130" width="58.125" style="125" customWidth="1"/>
    <col min="16131" max="16131" width="22.625" style="125" customWidth="1"/>
    <col min="16132" max="16384" width="9" style="125"/>
  </cols>
  <sheetData>
    <row r="1" ht="21.75" spans="1:5">
      <c r="A1" s="126" t="s">
        <v>1590</v>
      </c>
      <c r="B1" s="126"/>
      <c r="C1" s="126"/>
    </row>
    <row r="2" spans="1:5">
      <c r="A2" s="127" t="s">
        <v>1396</v>
      </c>
      <c r="B2" s="127"/>
      <c r="C2" s="127"/>
    </row>
    <row r="3" spans="1:5">
      <c r="B3" s="128" t="s">
        <v>1376</v>
      </c>
      <c r="C3" s="128" t="s">
        <v>1377</v>
      </c>
    </row>
    <row r="4" ht="15.75" spans="1:5">
      <c r="A4" s="129">
        <v>1030102</v>
      </c>
      <c r="B4" s="129" t="s">
        <v>1558</v>
      </c>
      <c r="C4" s="130"/>
    </row>
    <row r="5" ht="15.75" spans="1:5">
      <c r="A5" s="129">
        <v>1030106</v>
      </c>
      <c r="B5" s="129" t="s">
        <v>1559</v>
      </c>
      <c r="C5" s="130"/>
    </row>
    <row r="6" ht="15.75" spans="1:5">
      <c r="A6" s="129">
        <v>1030110</v>
      </c>
      <c r="B6" s="129" t="s">
        <v>1560</v>
      </c>
      <c r="C6" s="130"/>
    </row>
    <row r="7" ht="15.75" spans="1:5">
      <c r="A7" s="129">
        <v>1030112</v>
      </c>
      <c r="B7" s="129" t="s">
        <v>1561</v>
      </c>
      <c r="C7" s="130"/>
    </row>
    <row r="8" ht="15.75" spans="1:5">
      <c r="A8" s="129">
        <v>1030115</v>
      </c>
      <c r="B8" s="129" t="s">
        <v>1562</v>
      </c>
      <c r="C8" s="130"/>
    </row>
    <row r="9" ht="15.75" spans="1:5">
      <c r="A9" s="129">
        <v>1030119</v>
      </c>
      <c r="B9" s="129" t="s">
        <v>1563</v>
      </c>
      <c r="C9" s="130"/>
      <c r="E9" s="131"/>
    </row>
    <row r="10" ht="15.75" spans="1:5">
      <c r="A10" s="129">
        <v>1030121</v>
      </c>
      <c r="B10" s="129" t="s">
        <v>1564</v>
      </c>
      <c r="C10" s="130"/>
    </row>
    <row r="11" ht="15.75" spans="1:5">
      <c r="A11" s="129">
        <v>1030129</v>
      </c>
      <c r="B11" s="129" t="s">
        <v>1565</v>
      </c>
      <c r="C11" s="130"/>
    </row>
    <row r="12" ht="15.75" spans="1:5">
      <c r="A12" s="129">
        <v>1030144</v>
      </c>
      <c r="B12" s="129" t="s">
        <v>1566</v>
      </c>
      <c r="C12" s="130"/>
    </row>
    <row r="13" ht="15.75" spans="1:5">
      <c r="A13" s="129">
        <v>1030146</v>
      </c>
      <c r="B13" s="129" t="s">
        <v>1567</v>
      </c>
      <c r="C13" s="130"/>
    </row>
    <row r="14" ht="15.75" spans="1:5">
      <c r="A14" s="129">
        <v>1030147</v>
      </c>
      <c r="B14" s="129" t="s">
        <v>1568</v>
      </c>
      <c r="C14" s="130"/>
    </row>
    <row r="15" ht="15.75" spans="1:5">
      <c r="A15" s="129">
        <v>1030148</v>
      </c>
      <c r="B15" s="129" t="s">
        <v>1569</v>
      </c>
      <c r="C15" s="130"/>
    </row>
    <row r="16" ht="15.75" spans="1:5">
      <c r="A16" s="129">
        <v>1030149</v>
      </c>
      <c r="B16" s="129" t="s">
        <v>1570</v>
      </c>
      <c r="C16" s="130"/>
    </row>
    <row r="17" ht="15.75" spans="1:3">
      <c r="A17" s="129">
        <v>1030150</v>
      </c>
      <c r="B17" s="129" t="s">
        <v>1571</v>
      </c>
      <c r="C17" s="130"/>
    </row>
    <row r="18" ht="15.75" spans="1:3">
      <c r="A18" s="129">
        <v>1030152</v>
      </c>
      <c r="B18" s="129" t="s">
        <v>1572</v>
      </c>
      <c r="C18" s="130"/>
    </row>
    <row r="19" ht="15.75" spans="1:3">
      <c r="A19" s="129">
        <v>1030153</v>
      </c>
      <c r="B19" s="129" t="s">
        <v>1573</v>
      </c>
      <c r="C19" s="130"/>
    </row>
    <row r="20" ht="15.75" spans="1:3">
      <c r="A20" s="129">
        <v>1030154</v>
      </c>
      <c r="B20" s="129" t="s">
        <v>1574</v>
      </c>
      <c r="C20" s="130"/>
    </row>
    <row r="21" ht="15.75" spans="1:3">
      <c r="A21" s="129">
        <v>1030155</v>
      </c>
      <c r="B21" s="129" t="s">
        <v>1575</v>
      </c>
      <c r="C21" s="130"/>
    </row>
    <row r="22" ht="15.75" spans="1:3">
      <c r="A22" s="129">
        <v>1030156</v>
      </c>
      <c r="B22" s="129" t="s">
        <v>1576</v>
      </c>
      <c r="C22" s="130"/>
    </row>
    <row r="23" ht="15.75" spans="1:3">
      <c r="A23" s="129">
        <v>1030157</v>
      </c>
      <c r="B23" s="129" t="s">
        <v>1577</v>
      </c>
      <c r="C23" s="130"/>
    </row>
    <row r="24" ht="15.75" spans="1:3">
      <c r="A24" s="129">
        <v>1030158</v>
      </c>
      <c r="B24" s="129" t="s">
        <v>1578</v>
      </c>
      <c r="C24" s="130"/>
    </row>
    <row r="25" ht="15.75" spans="1:3">
      <c r="A25" s="129">
        <v>1030159</v>
      </c>
      <c r="B25" s="129" t="s">
        <v>1579</v>
      </c>
      <c r="C25" s="130"/>
    </row>
    <row r="26" ht="15.75" spans="1:3">
      <c r="A26" s="129">
        <v>1030166</v>
      </c>
      <c r="B26" s="129" t="s">
        <v>1580</v>
      </c>
      <c r="C26" s="130"/>
    </row>
    <row r="27" ht="15.75" spans="1:3">
      <c r="A27" s="129">
        <v>1030168</v>
      </c>
      <c r="B27" s="129" t="s">
        <v>1581</v>
      </c>
      <c r="C27" s="130"/>
    </row>
    <row r="28" ht="15.75" spans="1:3">
      <c r="A28" s="129">
        <v>1030171</v>
      </c>
      <c r="B28" s="129" t="s">
        <v>1582</v>
      </c>
      <c r="C28" s="130"/>
    </row>
    <row r="29" ht="15.75" spans="1:3">
      <c r="A29" s="129">
        <v>1030175</v>
      </c>
      <c r="B29" s="129" t="s">
        <v>1583</v>
      </c>
      <c r="C29" s="130"/>
    </row>
    <row r="30" ht="15.75" spans="1:3">
      <c r="A30" s="129">
        <v>1030178</v>
      </c>
      <c r="B30" s="129" t="s">
        <v>1584</v>
      </c>
      <c r="C30" s="130"/>
    </row>
    <row r="31" ht="15.75" spans="1:3">
      <c r="A31" s="129">
        <v>1030180</v>
      </c>
      <c r="B31" s="129" t="s">
        <v>1585</v>
      </c>
      <c r="C31" s="130"/>
    </row>
    <row r="32" ht="15.75" spans="1:3">
      <c r="A32" s="129">
        <v>1030199</v>
      </c>
      <c r="B32" s="129" t="s">
        <v>1586</v>
      </c>
      <c r="C32" s="130"/>
    </row>
    <row r="33" s="124" customFormat="1" ht="15.75" spans="1:3">
      <c r="A33" s="132"/>
      <c r="B33" s="132" t="s">
        <v>1591</v>
      </c>
      <c r="C33" s="133"/>
    </row>
    <row r="34" spans="1:3">
      <c r="B34" s="134" t="s">
        <v>1450</v>
      </c>
    </row>
    <row r="38" spans="1:3">
      <c r="A38" s="125" t="s">
        <v>1589</v>
      </c>
    </row>
  </sheetData>
  <mergeCells count="2">
    <mergeCell ref="A1:C1"/>
    <mergeCell ref="A2:C2"/>
  </mergeCells>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1"/>
  <sheetViews>
    <sheetView topLeftCell="A23" workbookViewId="0">
      <selection activeCell="A3" sqref="A3:D39"/>
    </sheetView>
  </sheetViews>
  <sheetFormatPr defaultColWidth="9" defaultRowHeight="24.95" customHeight="1" outlineLevelCol="3"/>
  <cols>
    <col min="1" max="1" width="32.625" style="40" customWidth="1"/>
    <col min="2" max="2" width="8.625" style="105" customWidth="1"/>
    <col min="3" max="3" width="38.625" style="40" customWidth="1"/>
    <col min="4" max="4" width="8.625" style="105" customWidth="1"/>
    <col min="5" max="16384" width="9" style="40"/>
  </cols>
  <sheetData>
    <row r="1" customHeight="1" spans="1:4">
      <c r="A1" s="41" t="s">
        <v>1592</v>
      </c>
      <c r="B1" s="41"/>
      <c r="C1" s="41"/>
      <c r="D1" s="41"/>
    </row>
    <row r="2" customHeight="1" spans="1:4">
      <c r="C2" s="123" t="s">
        <v>1542</v>
      </c>
      <c r="D2" s="123"/>
    </row>
    <row r="3" s="103" customFormat="1" customHeight="1" spans="1:4">
      <c r="A3" s="107" t="s">
        <v>1256</v>
      </c>
      <c r="B3" s="108" t="s">
        <v>66</v>
      </c>
      <c r="C3" s="107" t="s">
        <v>1256</v>
      </c>
      <c r="D3" s="108" t="s">
        <v>66</v>
      </c>
    </row>
    <row r="4" s="104" customFormat="1" customHeight="1" spans="1:4">
      <c r="A4" s="109" t="s">
        <v>1593</v>
      </c>
      <c r="B4" s="110"/>
      <c r="C4" s="109" t="s">
        <v>1594</v>
      </c>
      <c r="D4" s="111"/>
    </row>
    <row r="5" s="104" customFormat="1" customHeight="1" spans="1:4">
      <c r="A5" s="112" t="s">
        <v>1595</v>
      </c>
      <c r="B5" s="113"/>
      <c r="C5" s="114" t="s">
        <v>1596</v>
      </c>
      <c r="D5" s="113"/>
    </row>
    <row r="6" s="104" customFormat="1" customHeight="1" spans="1:4">
      <c r="A6" s="112" t="s">
        <v>1597</v>
      </c>
      <c r="B6" s="111"/>
      <c r="C6" s="112" t="s">
        <v>1598</v>
      </c>
      <c r="D6" s="111"/>
    </row>
    <row r="7" s="104" customFormat="1" customHeight="1" spans="1:4">
      <c r="A7" s="112" t="s">
        <v>1599</v>
      </c>
      <c r="B7" s="111"/>
      <c r="C7" s="109" t="s">
        <v>1600</v>
      </c>
      <c r="D7" s="110"/>
    </row>
    <row r="8" s="104" customFormat="1" customHeight="1" spans="1:4">
      <c r="A8" s="115" t="s">
        <v>1601</v>
      </c>
      <c r="B8" s="111"/>
      <c r="C8" s="109" t="s">
        <v>1602</v>
      </c>
      <c r="D8" s="110"/>
    </row>
    <row r="9" s="104" customFormat="1" ht="39.95" customHeight="1" spans="1:4">
      <c r="A9" s="116" t="s">
        <v>1603</v>
      </c>
      <c r="B9" s="111"/>
      <c r="C9" s="112" t="s">
        <v>1604</v>
      </c>
      <c r="D9" s="111"/>
    </row>
    <row r="10" s="104" customFormat="1" customHeight="1" spans="1:4">
      <c r="A10" s="109" t="s">
        <v>1605</v>
      </c>
      <c r="B10" s="110"/>
      <c r="C10" s="112" t="s">
        <v>1606</v>
      </c>
      <c r="D10" s="111"/>
    </row>
    <row r="11" s="104" customFormat="1" customHeight="1" spans="1:4">
      <c r="A11" s="116" t="s">
        <v>1607</v>
      </c>
      <c r="B11" s="111"/>
      <c r="C11" s="112" t="s">
        <v>1608</v>
      </c>
      <c r="D11" s="111"/>
    </row>
    <row r="12" s="104" customFormat="1" customHeight="1" spans="1:4">
      <c r="A12" s="116" t="s">
        <v>1609</v>
      </c>
      <c r="B12" s="111"/>
      <c r="C12" s="112" t="s">
        <v>1610</v>
      </c>
      <c r="D12" s="111"/>
    </row>
    <row r="13" s="104" customFormat="1" customHeight="1" spans="1:4">
      <c r="A13" s="116" t="s">
        <v>1611</v>
      </c>
      <c r="B13" s="111"/>
      <c r="C13" s="112" t="s">
        <v>1612</v>
      </c>
      <c r="D13" s="111">
        <v>121</v>
      </c>
    </row>
    <row r="14" s="104" customFormat="1" ht="39.95" customHeight="1" spans="1:4">
      <c r="A14" s="116" t="s">
        <v>1613</v>
      </c>
      <c r="B14" s="111"/>
      <c r="C14" s="112" t="s">
        <v>1614</v>
      </c>
      <c r="D14" s="111"/>
    </row>
    <row r="15" s="104" customFormat="1" customHeight="1" spans="1:4">
      <c r="A15" s="109" t="s">
        <v>1615</v>
      </c>
      <c r="B15" s="111"/>
      <c r="C15" s="112" t="s">
        <v>1616</v>
      </c>
      <c r="D15" s="111"/>
    </row>
    <row r="16" s="104" customFormat="1" customHeight="1" spans="1:4">
      <c r="A16" s="116" t="s">
        <v>1617</v>
      </c>
      <c r="B16" s="111"/>
      <c r="C16" s="112" t="s">
        <v>1618</v>
      </c>
      <c r="D16" s="111"/>
    </row>
    <row r="17" s="104" customFormat="1" customHeight="1" spans="1:4">
      <c r="A17" s="116" t="s">
        <v>1619</v>
      </c>
      <c r="B17" s="111"/>
      <c r="C17" s="112" t="s">
        <v>1620</v>
      </c>
      <c r="D17" s="111"/>
    </row>
    <row r="18" s="104" customFormat="1" customHeight="1" spans="1:4">
      <c r="A18" s="116" t="s">
        <v>1621</v>
      </c>
      <c r="B18" s="111"/>
      <c r="C18" s="109" t="s">
        <v>1622</v>
      </c>
      <c r="D18" s="110"/>
    </row>
    <row r="19" s="104" customFormat="1" ht="39.95" customHeight="1" spans="1:4">
      <c r="A19" s="116" t="s">
        <v>1623</v>
      </c>
      <c r="B19" s="111"/>
      <c r="C19" s="112" t="s">
        <v>1624</v>
      </c>
      <c r="D19" s="111"/>
    </row>
    <row r="20" s="104" customFormat="1" customHeight="1" spans="1:4">
      <c r="A20" s="109" t="s">
        <v>1625</v>
      </c>
      <c r="B20" s="111"/>
      <c r="C20" s="112" t="s">
        <v>1626</v>
      </c>
      <c r="D20" s="111"/>
    </row>
    <row r="21" s="104" customFormat="1" customHeight="1" spans="1:4">
      <c r="A21" s="116" t="s">
        <v>1627</v>
      </c>
      <c r="B21" s="111"/>
      <c r="C21" s="112" t="s">
        <v>1628</v>
      </c>
      <c r="D21" s="111"/>
    </row>
    <row r="22" s="104" customFormat="1" customHeight="1" spans="1:4">
      <c r="A22" s="116" t="s">
        <v>1629</v>
      </c>
      <c r="B22" s="113"/>
      <c r="C22" s="112" t="s">
        <v>1630</v>
      </c>
      <c r="D22" s="111"/>
    </row>
    <row r="23" s="104" customFormat="1" ht="39.95" customHeight="1" spans="1:4">
      <c r="A23" s="116" t="s">
        <v>1631</v>
      </c>
      <c r="B23" s="111"/>
      <c r="C23" s="112" t="s">
        <v>1632</v>
      </c>
      <c r="D23" s="111"/>
    </row>
    <row r="24" s="104" customFormat="1" customHeight="1" spans="1:4">
      <c r="A24" s="109" t="s">
        <v>1633</v>
      </c>
      <c r="B24" s="111"/>
      <c r="C24" s="112" t="s">
        <v>1634</v>
      </c>
      <c r="D24" s="111"/>
    </row>
    <row r="25" s="104" customFormat="1" customHeight="1" spans="1:4">
      <c r="A25" s="116" t="s">
        <v>1635</v>
      </c>
      <c r="B25" s="111"/>
      <c r="C25" s="112" t="s">
        <v>1636</v>
      </c>
      <c r="D25" s="111"/>
    </row>
    <row r="26" s="104" customFormat="1" customHeight="1" spans="1:4">
      <c r="A26" s="117"/>
      <c r="B26" s="111"/>
      <c r="C26" s="112" t="s">
        <v>1637</v>
      </c>
      <c r="D26" s="111"/>
    </row>
    <row r="27" s="104" customFormat="1" customHeight="1" spans="1:4">
      <c r="A27" s="117"/>
      <c r="B27" s="111"/>
      <c r="C27" s="109" t="s">
        <v>1638</v>
      </c>
      <c r="D27" s="111"/>
    </row>
    <row r="28" s="104" customFormat="1" customHeight="1" spans="1:4">
      <c r="A28" s="117"/>
      <c r="B28" s="111"/>
      <c r="C28" s="112" t="s">
        <v>1639</v>
      </c>
      <c r="D28" s="111"/>
    </row>
    <row r="29" s="104" customFormat="1" customHeight="1" spans="1:4">
      <c r="A29" s="117"/>
      <c r="B29" s="111"/>
      <c r="C29" s="109" t="s">
        <v>1640</v>
      </c>
      <c r="D29" s="111"/>
    </row>
    <row r="30" s="104" customFormat="1" customHeight="1" spans="1:4">
      <c r="A30" s="117"/>
      <c r="B30" s="111"/>
      <c r="C30" s="112" t="s">
        <v>1641</v>
      </c>
      <c r="D30" s="111"/>
    </row>
    <row r="31" s="104" customFormat="1" customHeight="1" spans="1:4">
      <c r="A31" s="117"/>
      <c r="B31" s="111"/>
      <c r="C31" s="112" t="s">
        <v>1642</v>
      </c>
      <c r="D31" s="111"/>
    </row>
    <row r="32" s="104" customFormat="1" customHeight="1" spans="1:4">
      <c r="A32" s="117"/>
      <c r="B32" s="111"/>
      <c r="C32" s="112" t="s">
        <v>1643</v>
      </c>
      <c r="D32" s="111"/>
    </row>
    <row r="33" s="104" customFormat="1" customHeight="1" spans="1:4">
      <c r="A33" s="117"/>
      <c r="B33" s="111"/>
      <c r="C33" s="109" t="s">
        <v>1644</v>
      </c>
      <c r="D33" s="111"/>
    </row>
    <row r="34" s="104" customFormat="1" customHeight="1" spans="1:4">
      <c r="A34" s="117"/>
      <c r="B34" s="111"/>
      <c r="C34" s="112" t="s">
        <v>1645</v>
      </c>
      <c r="D34" s="111"/>
    </row>
    <row r="35" s="104" customFormat="1" customHeight="1" spans="1:4">
      <c r="A35" s="118" t="s">
        <v>1646</v>
      </c>
      <c r="B35" s="110"/>
      <c r="C35" s="119" t="s">
        <v>1647</v>
      </c>
      <c r="D35" s="110"/>
    </row>
    <row r="36" s="104" customFormat="1" customHeight="1" spans="1:4">
      <c r="A36" s="118" t="s">
        <v>1648</v>
      </c>
      <c r="B36" s="110">
        <v>40</v>
      </c>
      <c r="C36" s="119" t="s">
        <v>1649</v>
      </c>
      <c r="D36" s="110"/>
    </row>
    <row r="37" s="104" customFormat="1" customHeight="1" spans="1:4">
      <c r="A37" s="118" t="s">
        <v>1517</v>
      </c>
      <c r="B37" s="110"/>
      <c r="C37" s="119" t="s">
        <v>1650</v>
      </c>
      <c r="D37" s="120"/>
    </row>
    <row r="38" s="104" customFormat="1" customHeight="1" spans="1:4">
      <c r="A38" s="118" t="s">
        <v>1651</v>
      </c>
      <c r="B38" s="110">
        <v>81</v>
      </c>
      <c r="C38" s="119" t="s">
        <v>1652</v>
      </c>
      <c r="D38" s="120"/>
    </row>
    <row r="39" s="39" customFormat="1" customHeight="1" spans="1:4">
      <c r="A39" s="107" t="s">
        <v>1653</v>
      </c>
      <c r="B39" s="121">
        <v>121</v>
      </c>
      <c r="C39" s="107" t="s">
        <v>1654</v>
      </c>
      <c r="D39" s="121">
        <v>121</v>
      </c>
    </row>
    <row r="41" customHeight="1" spans="1:4">
      <c r="A41" s="80"/>
    </row>
  </sheetData>
  <mergeCells count="2">
    <mergeCell ref="A1:D1"/>
    <mergeCell ref="C2:D2"/>
  </mergeCells>
  <printOptions horizontalCentered="1"/>
  <pageMargins left="0.708661417322835" right="0.708661417322835" top="0.748031496062992" bottom="0.748031496062992" header="0.31496062992126" footer="0.31496062992126"/>
  <pageSetup paperSize="9" firstPageNumber="133" orientation="portrait" useFirstPageNumber="1"/>
  <headerFooter>
    <oddFooter>&amp;C&amp;P</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1"/>
  <sheetViews>
    <sheetView workbookViewId="0">
      <selection activeCell="E19" sqref="E19"/>
    </sheetView>
  </sheetViews>
  <sheetFormatPr defaultColWidth="9" defaultRowHeight="15" outlineLevelCol="3"/>
  <cols>
    <col min="1" max="1" width="27.625" style="40" customWidth="1"/>
    <col min="2" max="2" width="10.125" style="105" customWidth="1"/>
    <col min="3" max="3" width="40.375" style="40" customWidth="1"/>
    <col min="4" max="4" width="10.125" style="105" customWidth="1"/>
    <col min="5" max="16384" width="9" style="40"/>
  </cols>
  <sheetData>
    <row r="1" ht="24.95" customHeight="1" spans="1:4">
      <c r="A1" s="41" t="s">
        <v>1655</v>
      </c>
      <c r="B1" s="41"/>
      <c r="C1" s="41"/>
      <c r="D1" s="41"/>
    </row>
    <row r="2" ht="24.95" customHeight="1" spans="1:4">
      <c r="C2" s="106" t="s">
        <v>1542</v>
      </c>
      <c r="D2" s="106"/>
    </row>
    <row r="3" s="103" customFormat="1" ht="24.95" customHeight="1" spans="1:4">
      <c r="A3" s="107" t="s">
        <v>1256</v>
      </c>
      <c r="B3" s="108" t="s">
        <v>66</v>
      </c>
      <c r="C3" s="107" t="s">
        <v>1256</v>
      </c>
      <c r="D3" s="108" t="s">
        <v>66</v>
      </c>
    </row>
    <row r="4" s="104" customFormat="1" ht="24.95" customHeight="1" spans="1:4">
      <c r="A4" s="109" t="s">
        <v>1593</v>
      </c>
      <c r="B4" s="110"/>
      <c r="C4" s="109" t="s">
        <v>1594</v>
      </c>
      <c r="D4" s="111"/>
    </row>
    <row r="5" s="104" customFormat="1" ht="24.95" customHeight="1" spans="1:4">
      <c r="A5" s="112" t="s">
        <v>1595</v>
      </c>
      <c r="B5" s="113"/>
      <c r="C5" s="114" t="s">
        <v>1596</v>
      </c>
      <c r="D5" s="113"/>
    </row>
    <row r="6" s="104" customFormat="1" ht="24.95" customHeight="1" spans="1:4">
      <c r="A6" s="112" t="s">
        <v>1597</v>
      </c>
      <c r="B6" s="111"/>
      <c r="C6" s="112" t="s">
        <v>1598</v>
      </c>
      <c r="D6" s="111"/>
    </row>
    <row r="7" s="104" customFormat="1" ht="24.95" customHeight="1" spans="1:4">
      <c r="A7" s="112" t="s">
        <v>1599</v>
      </c>
      <c r="B7" s="111"/>
      <c r="C7" s="109" t="s">
        <v>1600</v>
      </c>
      <c r="D7" s="110"/>
    </row>
    <row r="8" s="104" customFormat="1" ht="24.95" customHeight="1" spans="1:4">
      <c r="A8" s="115" t="s">
        <v>1601</v>
      </c>
      <c r="B8" s="111"/>
      <c r="C8" s="109" t="s">
        <v>1602</v>
      </c>
      <c r="D8" s="110"/>
    </row>
    <row r="9" s="104" customFormat="1" ht="39.95" customHeight="1" spans="1:4">
      <c r="A9" s="116" t="s">
        <v>1603</v>
      </c>
      <c r="B9" s="111"/>
      <c r="C9" s="112" t="s">
        <v>1604</v>
      </c>
      <c r="D9" s="111"/>
    </row>
    <row r="10" s="104" customFormat="1" ht="24.95" customHeight="1" spans="1:4">
      <c r="A10" s="109" t="s">
        <v>1605</v>
      </c>
      <c r="B10" s="110"/>
      <c r="C10" s="112" t="s">
        <v>1606</v>
      </c>
      <c r="D10" s="111"/>
    </row>
    <row r="11" s="104" customFormat="1" ht="24.95" customHeight="1" spans="1:4">
      <c r="A11" s="116" t="s">
        <v>1607</v>
      </c>
      <c r="B11" s="111"/>
      <c r="C11" s="112" t="s">
        <v>1608</v>
      </c>
      <c r="D11" s="111"/>
    </row>
    <row r="12" s="104" customFormat="1" ht="24.95" customHeight="1" spans="1:4">
      <c r="A12" s="116" t="s">
        <v>1609</v>
      </c>
      <c r="B12" s="111"/>
      <c r="C12" s="112" t="s">
        <v>1610</v>
      </c>
      <c r="D12" s="111"/>
    </row>
    <row r="13" s="104" customFormat="1" ht="24.95" customHeight="1" spans="1:4">
      <c r="A13" s="116" t="s">
        <v>1611</v>
      </c>
      <c r="B13" s="111"/>
      <c r="C13" s="112" t="s">
        <v>1612</v>
      </c>
      <c r="D13" s="111">
        <v>121</v>
      </c>
    </row>
    <row r="14" s="104" customFormat="1" ht="39.95" customHeight="1" spans="1:4">
      <c r="A14" s="116" t="s">
        <v>1613</v>
      </c>
      <c r="B14" s="111"/>
      <c r="C14" s="112" t="s">
        <v>1614</v>
      </c>
      <c r="D14" s="111"/>
    </row>
    <row r="15" s="104" customFormat="1" ht="24.95" customHeight="1" spans="1:4">
      <c r="A15" s="109" t="s">
        <v>1615</v>
      </c>
      <c r="B15" s="111"/>
      <c r="C15" s="112" t="s">
        <v>1616</v>
      </c>
      <c r="D15" s="111"/>
    </row>
    <row r="16" s="104" customFormat="1" ht="24.95" customHeight="1" spans="1:4">
      <c r="A16" s="116" t="s">
        <v>1617</v>
      </c>
      <c r="B16" s="111"/>
      <c r="C16" s="112" t="s">
        <v>1618</v>
      </c>
      <c r="D16" s="111"/>
    </row>
    <row r="17" s="104" customFormat="1" ht="24.95" customHeight="1" spans="1:4">
      <c r="A17" s="116" t="s">
        <v>1619</v>
      </c>
      <c r="B17" s="111"/>
      <c r="C17" s="112" t="s">
        <v>1620</v>
      </c>
      <c r="D17" s="111"/>
    </row>
    <row r="18" s="104" customFormat="1" ht="24.95" customHeight="1" spans="1:4">
      <c r="A18" s="116" t="s">
        <v>1621</v>
      </c>
      <c r="B18" s="111"/>
      <c r="C18" s="109" t="s">
        <v>1622</v>
      </c>
      <c r="D18" s="110"/>
    </row>
    <row r="19" s="104" customFormat="1" ht="39.95" customHeight="1" spans="1:4">
      <c r="A19" s="116" t="s">
        <v>1623</v>
      </c>
      <c r="B19" s="111"/>
      <c r="C19" s="112" t="s">
        <v>1624</v>
      </c>
      <c r="D19" s="111"/>
    </row>
    <row r="20" s="104" customFormat="1" ht="24.95" customHeight="1" spans="1:4">
      <c r="A20" s="109" t="s">
        <v>1625</v>
      </c>
      <c r="B20" s="111"/>
      <c r="C20" s="112" t="s">
        <v>1626</v>
      </c>
      <c r="D20" s="111"/>
    </row>
    <row r="21" s="104" customFormat="1" ht="24.95" customHeight="1" spans="1:4">
      <c r="A21" s="116" t="s">
        <v>1627</v>
      </c>
      <c r="B21" s="111"/>
      <c r="C21" s="112" t="s">
        <v>1628</v>
      </c>
      <c r="D21" s="111"/>
    </row>
    <row r="22" s="104" customFormat="1" ht="24.95" customHeight="1" spans="1:4">
      <c r="A22" s="116" t="s">
        <v>1629</v>
      </c>
      <c r="B22" s="113"/>
      <c r="C22" s="112" t="s">
        <v>1630</v>
      </c>
      <c r="D22" s="111"/>
    </row>
    <row r="23" s="104" customFormat="1" ht="39.95" customHeight="1" spans="1:4">
      <c r="A23" s="116" t="s">
        <v>1631</v>
      </c>
      <c r="B23" s="111"/>
      <c r="C23" s="112" t="s">
        <v>1632</v>
      </c>
      <c r="D23" s="111"/>
    </row>
    <row r="24" s="104" customFormat="1" ht="24.95" customHeight="1" spans="1:4">
      <c r="A24" s="109" t="s">
        <v>1633</v>
      </c>
      <c r="B24" s="111"/>
      <c r="C24" s="112" t="s">
        <v>1634</v>
      </c>
      <c r="D24" s="111"/>
    </row>
    <row r="25" s="104" customFormat="1" ht="24.95" customHeight="1" spans="1:4">
      <c r="A25" s="116" t="s">
        <v>1635</v>
      </c>
      <c r="B25" s="111"/>
      <c r="C25" s="112" t="s">
        <v>1636</v>
      </c>
      <c r="D25" s="111"/>
    </row>
    <row r="26" s="104" customFormat="1" ht="24.95" customHeight="1" spans="1:4">
      <c r="A26" s="117"/>
      <c r="B26" s="111"/>
      <c r="C26" s="112" t="s">
        <v>1637</v>
      </c>
      <c r="D26" s="111"/>
    </row>
    <row r="27" s="104" customFormat="1" ht="24.95" customHeight="1" spans="1:4">
      <c r="A27" s="117"/>
      <c r="B27" s="111"/>
      <c r="C27" s="109" t="s">
        <v>1638</v>
      </c>
      <c r="D27" s="111"/>
    </row>
    <row r="28" s="104" customFormat="1" ht="24.95" customHeight="1" spans="1:4">
      <c r="A28" s="117"/>
      <c r="B28" s="111"/>
      <c r="C28" s="112" t="s">
        <v>1639</v>
      </c>
      <c r="D28" s="111"/>
    </row>
    <row r="29" s="104" customFormat="1" ht="24.95" customHeight="1" spans="1:4">
      <c r="A29" s="117"/>
      <c r="B29" s="111"/>
      <c r="C29" s="109" t="s">
        <v>1640</v>
      </c>
      <c r="D29" s="111"/>
    </row>
    <row r="30" s="104" customFormat="1" ht="24.95" customHeight="1" spans="1:4">
      <c r="A30" s="117"/>
      <c r="B30" s="111"/>
      <c r="C30" s="112" t="s">
        <v>1641</v>
      </c>
      <c r="D30" s="111"/>
    </row>
    <row r="31" s="104" customFormat="1" ht="24.95" customHeight="1" spans="1:4">
      <c r="A31" s="117"/>
      <c r="B31" s="111"/>
      <c r="C31" s="112" t="s">
        <v>1642</v>
      </c>
      <c r="D31" s="111"/>
    </row>
    <row r="32" s="104" customFormat="1" ht="24.95" customHeight="1" spans="1:4">
      <c r="A32" s="117"/>
      <c r="B32" s="111"/>
      <c r="C32" s="112" t="s">
        <v>1643</v>
      </c>
      <c r="D32" s="111"/>
    </row>
    <row r="33" s="104" customFormat="1" ht="24.95" customHeight="1" spans="1:4">
      <c r="A33" s="117"/>
      <c r="B33" s="111"/>
      <c r="C33" s="109" t="s">
        <v>1644</v>
      </c>
      <c r="D33" s="111"/>
    </row>
    <row r="34" s="104" customFormat="1" ht="24.95" customHeight="1" spans="1:4">
      <c r="A34" s="117"/>
      <c r="B34" s="111"/>
      <c r="C34" s="112" t="s">
        <v>1645</v>
      </c>
      <c r="D34" s="111"/>
    </row>
    <row r="35" s="104" customFormat="1" ht="24.95" customHeight="1" spans="1:4">
      <c r="A35" s="118" t="s">
        <v>1646</v>
      </c>
      <c r="B35" s="110"/>
      <c r="C35" s="119" t="s">
        <v>1647</v>
      </c>
      <c r="D35" s="110"/>
    </row>
    <row r="36" s="104" customFormat="1" ht="24.95" customHeight="1" spans="1:4">
      <c r="A36" s="118" t="s">
        <v>1648</v>
      </c>
      <c r="B36" s="110">
        <v>40</v>
      </c>
      <c r="C36" s="119" t="s">
        <v>1649</v>
      </c>
      <c r="D36" s="110"/>
    </row>
    <row r="37" s="104" customFormat="1" ht="24.95" customHeight="1" spans="1:4">
      <c r="A37" s="118" t="s">
        <v>1517</v>
      </c>
      <c r="B37" s="110"/>
      <c r="C37" s="119" t="s">
        <v>1650</v>
      </c>
      <c r="D37" s="120"/>
    </row>
    <row r="38" s="104" customFormat="1" ht="24.95" customHeight="1" spans="1:4">
      <c r="A38" s="118" t="s">
        <v>1651</v>
      </c>
      <c r="B38" s="110">
        <v>81</v>
      </c>
      <c r="C38" s="119" t="s">
        <v>1652</v>
      </c>
      <c r="D38" s="120"/>
    </row>
    <row r="39" s="39" customFormat="1" ht="24.95" customHeight="1" spans="1:4">
      <c r="A39" s="107" t="s">
        <v>1653</v>
      </c>
      <c r="B39" s="121">
        <v>121</v>
      </c>
      <c r="C39" s="107" t="s">
        <v>1654</v>
      </c>
      <c r="D39" s="121">
        <v>121</v>
      </c>
    </row>
    <row r="41" spans="1:4">
      <c r="A41" s="80"/>
    </row>
  </sheetData>
  <mergeCells count="2">
    <mergeCell ref="A1:D1"/>
    <mergeCell ref="C2:D2"/>
  </mergeCells>
  <printOptions horizontalCentered="1"/>
  <pageMargins left="0.708333333333333" right="0.708333333333333" top="0.747916666666667" bottom="0.747916666666667" header="0.314583333333333" footer="0.314583333333333"/>
  <pageSetup paperSize="9" firstPageNumber="135" orientation="portrait" useFirstPageNumber="1"/>
  <headerFooter>
    <oddFooter>&amp;C&amp;P</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1"/>
  <sheetViews>
    <sheetView topLeftCell="A27" workbookViewId="0">
      <selection activeCell="A3" sqref="A3:D43"/>
    </sheetView>
  </sheetViews>
  <sheetFormatPr defaultColWidth="9" defaultRowHeight="15" outlineLevelCol="3"/>
  <cols>
    <col min="1" max="1" width="32.625" style="40" customWidth="1"/>
    <col min="2" max="2" width="8.625" style="105" customWidth="1"/>
    <col min="3" max="3" width="38.625" style="40" customWidth="1"/>
    <col min="4" max="4" width="8.625" style="105" customWidth="1"/>
    <col min="5" max="16384" width="9" style="40"/>
  </cols>
  <sheetData>
    <row r="1" ht="24.95" customHeight="1" spans="1:4">
      <c r="A1" s="41" t="s">
        <v>1656</v>
      </c>
      <c r="B1" s="41"/>
      <c r="C1" s="41"/>
      <c r="D1" s="41"/>
    </row>
    <row r="2" ht="24.95" customHeight="1" spans="1:4">
      <c r="C2" s="123" t="s">
        <v>1542</v>
      </c>
      <c r="D2" s="123"/>
    </row>
    <row r="3" s="103" customFormat="1" ht="24.95" customHeight="1" spans="1:4">
      <c r="A3" s="107" t="s">
        <v>1256</v>
      </c>
      <c r="B3" s="108" t="s">
        <v>1377</v>
      </c>
      <c r="C3" s="107" t="s">
        <v>1256</v>
      </c>
      <c r="D3" s="108" t="s">
        <v>1377</v>
      </c>
    </row>
    <row r="4" s="104" customFormat="1" ht="24.95" customHeight="1" spans="1:4">
      <c r="A4" s="109" t="s">
        <v>1593</v>
      </c>
      <c r="B4" s="110"/>
      <c r="C4" s="109" t="s">
        <v>1594</v>
      </c>
      <c r="D4" s="111"/>
    </row>
    <row r="5" s="104" customFormat="1" ht="24.95" customHeight="1" spans="1:4">
      <c r="A5" s="112" t="s">
        <v>1595</v>
      </c>
      <c r="B5" s="113"/>
      <c r="C5" s="114" t="s">
        <v>1596</v>
      </c>
      <c r="D5" s="113"/>
    </row>
    <row r="6" s="104" customFormat="1" ht="24.95" customHeight="1" spans="1:4">
      <c r="A6" s="112" t="s">
        <v>1597</v>
      </c>
      <c r="B6" s="111"/>
      <c r="C6" s="112" t="s">
        <v>1598</v>
      </c>
      <c r="D6" s="111"/>
    </row>
    <row r="7" s="104" customFormat="1" ht="24.95" customHeight="1" spans="1:4">
      <c r="A7" s="112" t="s">
        <v>1599</v>
      </c>
      <c r="B7" s="111"/>
      <c r="C7" s="109" t="s">
        <v>1600</v>
      </c>
      <c r="D7" s="110"/>
    </row>
    <row r="8" s="104" customFormat="1" ht="24.95" customHeight="1" spans="1:4">
      <c r="A8" s="115" t="s">
        <v>1601</v>
      </c>
      <c r="B8" s="111"/>
      <c r="C8" s="109" t="s">
        <v>1602</v>
      </c>
      <c r="D8" s="110"/>
    </row>
    <row r="9" s="104" customFormat="1" ht="39.95" customHeight="1" spans="1:4">
      <c r="A9" s="116" t="s">
        <v>1603</v>
      </c>
      <c r="B9" s="111"/>
      <c r="C9" s="112" t="s">
        <v>1604</v>
      </c>
      <c r="D9" s="111"/>
    </row>
    <row r="10" s="104" customFormat="1" ht="24.95" customHeight="1" spans="1:4">
      <c r="A10" s="109" t="s">
        <v>1605</v>
      </c>
      <c r="B10" s="110"/>
      <c r="C10" s="112" t="s">
        <v>1606</v>
      </c>
      <c r="D10" s="111"/>
    </row>
    <row r="11" s="104" customFormat="1" ht="24.95" customHeight="1" spans="1:4">
      <c r="A11" s="116" t="s">
        <v>1607</v>
      </c>
      <c r="B11" s="111"/>
      <c r="C11" s="112" t="s">
        <v>1608</v>
      </c>
      <c r="D11" s="111"/>
    </row>
    <row r="12" s="104" customFormat="1" ht="24.95" customHeight="1" spans="1:4">
      <c r="A12" s="116" t="s">
        <v>1609</v>
      </c>
      <c r="B12" s="111"/>
      <c r="C12" s="112" t="s">
        <v>1610</v>
      </c>
      <c r="D12" s="111"/>
    </row>
    <row r="13" s="104" customFormat="1" ht="24.95" customHeight="1" spans="1:4">
      <c r="A13" s="116" t="s">
        <v>1611</v>
      </c>
      <c r="B13" s="111"/>
      <c r="C13" s="112" t="s">
        <v>1612</v>
      </c>
      <c r="D13" s="111"/>
    </row>
    <row r="14" s="104" customFormat="1" ht="39.95" customHeight="1" spans="1:4">
      <c r="A14" s="116" t="s">
        <v>1613</v>
      </c>
      <c r="B14" s="111"/>
      <c r="C14" s="112" t="s">
        <v>1614</v>
      </c>
      <c r="D14" s="111"/>
    </row>
    <row r="15" s="104" customFormat="1" ht="24.95" customHeight="1" spans="1:4">
      <c r="A15" s="109" t="s">
        <v>1615</v>
      </c>
      <c r="B15" s="111"/>
      <c r="C15" s="112" t="s">
        <v>1616</v>
      </c>
      <c r="D15" s="111"/>
    </row>
    <row r="16" s="104" customFormat="1" ht="24.95" customHeight="1" spans="1:4">
      <c r="A16" s="116" t="s">
        <v>1617</v>
      </c>
      <c r="B16" s="111"/>
      <c r="C16" s="112" t="s">
        <v>1618</v>
      </c>
      <c r="D16" s="111"/>
    </row>
    <row r="17" s="104" customFormat="1" ht="24.95" customHeight="1" spans="1:4">
      <c r="A17" s="116" t="s">
        <v>1619</v>
      </c>
      <c r="B17" s="111"/>
      <c r="C17" s="112" t="s">
        <v>1620</v>
      </c>
      <c r="D17" s="111"/>
    </row>
    <row r="18" s="104" customFormat="1" ht="24.95" customHeight="1" spans="1:4">
      <c r="A18" s="116" t="s">
        <v>1621</v>
      </c>
      <c r="B18" s="111"/>
      <c r="C18" s="109" t="s">
        <v>1622</v>
      </c>
      <c r="D18" s="110"/>
    </row>
    <row r="19" s="104" customFormat="1" ht="39.95" customHeight="1" spans="1:4">
      <c r="A19" s="116" t="s">
        <v>1623</v>
      </c>
      <c r="B19" s="111"/>
      <c r="C19" s="112" t="s">
        <v>1624</v>
      </c>
      <c r="D19" s="111"/>
    </row>
    <row r="20" s="104" customFormat="1" ht="24.95" customHeight="1" spans="1:4">
      <c r="A20" s="109" t="s">
        <v>1625</v>
      </c>
      <c r="B20" s="111"/>
      <c r="C20" s="112" t="s">
        <v>1626</v>
      </c>
      <c r="D20" s="111"/>
    </row>
    <row r="21" s="104" customFormat="1" ht="24.95" customHeight="1" spans="1:4">
      <c r="A21" s="116" t="s">
        <v>1627</v>
      </c>
      <c r="B21" s="111"/>
      <c r="C21" s="112" t="s">
        <v>1628</v>
      </c>
      <c r="D21" s="111"/>
    </row>
    <row r="22" s="104" customFormat="1" ht="24.95" customHeight="1" spans="1:4">
      <c r="A22" s="116" t="s">
        <v>1629</v>
      </c>
      <c r="B22" s="113"/>
      <c r="C22" s="112" t="s">
        <v>1630</v>
      </c>
      <c r="D22" s="111"/>
    </row>
    <row r="23" s="104" customFormat="1" ht="39.95" customHeight="1" spans="1:4">
      <c r="A23" s="116" t="s">
        <v>1631</v>
      </c>
      <c r="B23" s="111"/>
      <c r="C23" s="112" t="s">
        <v>1632</v>
      </c>
      <c r="D23" s="111"/>
    </row>
    <row r="24" s="104" customFormat="1" ht="24.95" customHeight="1" spans="1:4">
      <c r="A24" s="109" t="s">
        <v>1633</v>
      </c>
      <c r="B24" s="111"/>
      <c r="C24" s="112" t="s">
        <v>1634</v>
      </c>
      <c r="D24" s="111"/>
    </row>
    <row r="25" s="104" customFormat="1" ht="24.95" customHeight="1" spans="1:4">
      <c r="A25" s="116" t="s">
        <v>1635</v>
      </c>
      <c r="B25" s="111"/>
      <c r="C25" s="112" t="s">
        <v>1636</v>
      </c>
      <c r="D25" s="111"/>
    </row>
    <row r="26" s="104" customFormat="1" ht="24.95" customHeight="1" spans="1:4">
      <c r="A26" s="117"/>
      <c r="B26" s="111"/>
      <c r="C26" s="112" t="s">
        <v>1637</v>
      </c>
      <c r="D26" s="111"/>
    </row>
    <row r="27" s="104" customFormat="1" ht="24.95" customHeight="1" spans="1:4">
      <c r="A27" s="117"/>
      <c r="B27" s="111"/>
      <c r="C27" s="109" t="s">
        <v>1638</v>
      </c>
      <c r="D27" s="111"/>
    </row>
    <row r="28" s="104" customFormat="1" ht="24.95" customHeight="1" spans="1:4">
      <c r="A28" s="117"/>
      <c r="B28" s="111"/>
      <c r="C28" s="112" t="s">
        <v>1639</v>
      </c>
      <c r="D28" s="111"/>
    </row>
    <row r="29" s="104" customFormat="1" ht="24.95" customHeight="1" spans="1:4">
      <c r="A29" s="117"/>
      <c r="B29" s="111"/>
      <c r="C29" s="109" t="s">
        <v>1640</v>
      </c>
      <c r="D29" s="111"/>
    </row>
    <row r="30" s="104" customFormat="1" ht="24.95" customHeight="1" spans="1:4">
      <c r="A30" s="117"/>
      <c r="B30" s="111"/>
      <c r="C30" s="112" t="s">
        <v>1641</v>
      </c>
      <c r="D30" s="111"/>
    </row>
    <row r="31" s="104" customFormat="1" ht="24.95" customHeight="1" spans="1:4">
      <c r="A31" s="117"/>
      <c r="B31" s="111"/>
      <c r="C31" s="112" t="s">
        <v>1642</v>
      </c>
      <c r="D31" s="111"/>
    </row>
    <row r="32" s="104" customFormat="1" ht="24.95" customHeight="1" spans="1:4">
      <c r="A32" s="117"/>
      <c r="B32" s="111"/>
      <c r="C32" s="112" t="s">
        <v>1643</v>
      </c>
      <c r="D32" s="111"/>
    </row>
    <row r="33" s="104" customFormat="1" ht="24.95" customHeight="1" spans="1:4">
      <c r="A33" s="117"/>
      <c r="B33" s="111"/>
      <c r="C33" s="109" t="s">
        <v>1644</v>
      </c>
      <c r="D33" s="111"/>
    </row>
    <row r="34" s="104" customFormat="1" ht="24.95" customHeight="1" spans="1:4">
      <c r="A34" s="117"/>
      <c r="B34" s="111"/>
      <c r="C34" s="112" t="s">
        <v>1645</v>
      </c>
      <c r="D34" s="111"/>
    </row>
    <row r="35" s="104" customFormat="1" ht="24.95" customHeight="1" spans="1:4">
      <c r="A35" s="118" t="s">
        <v>1646</v>
      </c>
      <c r="B35" s="110"/>
      <c r="C35" s="119" t="s">
        <v>1647</v>
      </c>
      <c r="D35" s="110"/>
    </row>
    <row r="36" s="104" customFormat="1" ht="24.95" customHeight="1" spans="1:4">
      <c r="A36" s="118" t="s">
        <v>1648</v>
      </c>
      <c r="B36" s="110"/>
      <c r="C36" s="119" t="s">
        <v>1649</v>
      </c>
      <c r="D36" s="110"/>
    </row>
    <row r="37" s="104" customFormat="1" ht="24.95" customHeight="1" spans="1:4">
      <c r="A37" s="118" t="s">
        <v>1517</v>
      </c>
      <c r="B37" s="110"/>
      <c r="C37" s="119" t="s">
        <v>1650</v>
      </c>
      <c r="D37" s="120"/>
    </row>
    <row r="38" s="104" customFormat="1" ht="24.95" customHeight="1" spans="1:4">
      <c r="A38" s="118" t="s">
        <v>1651</v>
      </c>
      <c r="B38" s="110"/>
      <c r="C38" s="119" t="s">
        <v>1652</v>
      </c>
      <c r="D38" s="120"/>
    </row>
    <row r="39" s="39" customFormat="1" ht="24.95" customHeight="1" spans="1:4">
      <c r="A39" s="107" t="s">
        <v>1653</v>
      </c>
      <c r="B39" s="121"/>
      <c r="C39" s="107" t="s">
        <v>1654</v>
      </c>
      <c r="D39" s="121"/>
    </row>
    <row r="40" spans="1:4">
      <c r="A40" s="122" t="s">
        <v>1450</v>
      </c>
    </row>
    <row r="41" spans="1:4">
      <c r="A41" s="80"/>
    </row>
  </sheetData>
  <mergeCells count="2">
    <mergeCell ref="A1:D1"/>
    <mergeCell ref="C2:D2"/>
  </mergeCells>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1"/>
  <sheetViews>
    <sheetView workbookViewId="0">
      <selection activeCell="J20" sqref="J20"/>
    </sheetView>
  </sheetViews>
  <sheetFormatPr defaultColWidth="9" defaultRowHeight="15" outlineLevelCol="3"/>
  <cols>
    <col min="1" max="1" width="27.625" style="40" customWidth="1"/>
    <col min="2" max="2" width="10.125" style="105" customWidth="1"/>
    <col min="3" max="3" width="40.375" style="40" customWidth="1"/>
    <col min="4" max="4" width="10.125" style="105" customWidth="1"/>
    <col min="5" max="16384" width="9" style="40"/>
  </cols>
  <sheetData>
    <row r="1" ht="24.95" customHeight="1" spans="1:4">
      <c r="A1" s="41" t="s">
        <v>1657</v>
      </c>
      <c r="B1" s="41"/>
      <c r="C1" s="41"/>
      <c r="D1" s="41"/>
    </row>
    <row r="2" ht="24.95" customHeight="1" spans="1:4">
      <c r="C2" s="106" t="s">
        <v>1542</v>
      </c>
      <c r="D2" s="106"/>
    </row>
    <row r="3" s="103" customFormat="1" ht="24.95" customHeight="1" spans="1:4">
      <c r="A3" s="107" t="s">
        <v>1256</v>
      </c>
      <c r="B3" s="108" t="s">
        <v>1377</v>
      </c>
      <c r="C3" s="107" t="s">
        <v>1256</v>
      </c>
      <c r="D3" s="108" t="s">
        <v>1377</v>
      </c>
    </row>
    <row r="4" s="104" customFormat="1" ht="24.95" customHeight="1" spans="1:4">
      <c r="A4" s="109" t="s">
        <v>1593</v>
      </c>
      <c r="B4" s="110"/>
      <c r="C4" s="109" t="s">
        <v>1594</v>
      </c>
      <c r="D4" s="111"/>
    </row>
    <row r="5" s="104" customFormat="1" ht="24.95" customHeight="1" spans="1:4">
      <c r="A5" s="112" t="s">
        <v>1595</v>
      </c>
      <c r="B5" s="113"/>
      <c r="C5" s="114" t="s">
        <v>1596</v>
      </c>
      <c r="D5" s="113"/>
    </row>
    <row r="6" s="104" customFormat="1" ht="24.95" customHeight="1" spans="1:4">
      <c r="A6" s="112" t="s">
        <v>1597</v>
      </c>
      <c r="B6" s="111"/>
      <c r="C6" s="112" t="s">
        <v>1598</v>
      </c>
      <c r="D6" s="111"/>
    </row>
    <row r="7" s="104" customFormat="1" ht="24.95" customHeight="1" spans="1:4">
      <c r="A7" s="112" t="s">
        <v>1599</v>
      </c>
      <c r="B7" s="111"/>
      <c r="C7" s="109" t="s">
        <v>1600</v>
      </c>
      <c r="D7" s="110"/>
    </row>
    <row r="8" s="104" customFormat="1" ht="24.95" customHeight="1" spans="1:4">
      <c r="A8" s="115" t="s">
        <v>1601</v>
      </c>
      <c r="B8" s="111"/>
      <c r="C8" s="109" t="s">
        <v>1602</v>
      </c>
      <c r="D8" s="110"/>
    </row>
    <row r="9" s="104" customFormat="1" ht="39.95" customHeight="1" spans="1:4">
      <c r="A9" s="116" t="s">
        <v>1603</v>
      </c>
      <c r="B9" s="111"/>
      <c r="C9" s="112" t="s">
        <v>1604</v>
      </c>
      <c r="D9" s="111"/>
    </row>
    <row r="10" s="104" customFormat="1" ht="24.95" customHeight="1" spans="1:4">
      <c r="A10" s="109" t="s">
        <v>1605</v>
      </c>
      <c r="B10" s="110"/>
      <c r="C10" s="112" t="s">
        <v>1606</v>
      </c>
      <c r="D10" s="111"/>
    </row>
    <row r="11" s="104" customFormat="1" ht="24.95" customHeight="1" spans="1:4">
      <c r="A11" s="116" t="s">
        <v>1607</v>
      </c>
      <c r="B11" s="111"/>
      <c r="C11" s="112" t="s">
        <v>1608</v>
      </c>
      <c r="D11" s="111"/>
    </row>
    <row r="12" s="104" customFormat="1" ht="24.95" customHeight="1" spans="1:4">
      <c r="A12" s="116" t="s">
        <v>1609</v>
      </c>
      <c r="B12" s="111"/>
      <c r="C12" s="112" t="s">
        <v>1610</v>
      </c>
      <c r="D12" s="111"/>
    </row>
    <row r="13" s="104" customFormat="1" ht="24.95" customHeight="1" spans="1:4">
      <c r="A13" s="116" t="s">
        <v>1611</v>
      </c>
      <c r="B13" s="111"/>
      <c r="C13" s="112" t="s">
        <v>1612</v>
      </c>
      <c r="D13" s="111"/>
    </row>
    <row r="14" s="104" customFormat="1" ht="39.95" customHeight="1" spans="1:4">
      <c r="A14" s="116" t="s">
        <v>1613</v>
      </c>
      <c r="B14" s="111"/>
      <c r="C14" s="112" t="s">
        <v>1614</v>
      </c>
      <c r="D14" s="111"/>
    </row>
    <row r="15" s="104" customFormat="1" ht="24.95" customHeight="1" spans="1:4">
      <c r="A15" s="109" t="s">
        <v>1615</v>
      </c>
      <c r="B15" s="111"/>
      <c r="C15" s="112" t="s">
        <v>1616</v>
      </c>
      <c r="D15" s="111"/>
    </row>
    <row r="16" s="104" customFormat="1" ht="24.95" customHeight="1" spans="1:4">
      <c r="A16" s="116" t="s">
        <v>1617</v>
      </c>
      <c r="B16" s="111"/>
      <c r="C16" s="112" t="s">
        <v>1618</v>
      </c>
      <c r="D16" s="111"/>
    </row>
    <row r="17" s="104" customFormat="1" ht="24.95" customHeight="1" spans="1:4">
      <c r="A17" s="116" t="s">
        <v>1619</v>
      </c>
      <c r="B17" s="111"/>
      <c r="C17" s="112" t="s">
        <v>1620</v>
      </c>
      <c r="D17" s="111"/>
    </row>
    <row r="18" s="104" customFormat="1" ht="24.95" customHeight="1" spans="1:4">
      <c r="A18" s="116" t="s">
        <v>1621</v>
      </c>
      <c r="B18" s="111"/>
      <c r="C18" s="109" t="s">
        <v>1622</v>
      </c>
      <c r="D18" s="110"/>
    </row>
    <row r="19" s="104" customFormat="1" ht="39.95" customHeight="1" spans="1:4">
      <c r="A19" s="116" t="s">
        <v>1623</v>
      </c>
      <c r="B19" s="111"/>
      <c r="C19" s="112" t="s">
        <v>1624</v>
      </c>
      <c r="D19" s="111"/>
    </row>
    <row r="20" s="104" customFormat="1" ht="24.95" customHeight="1" spans="1:4">
      <c r="A20" s="109" t="s">
        <v>1625</v>
      </c>
      <c r="B20" s="111"/>
      <c r="C20" s="112" t="s">
        <v>1626</v>
      </c>
      <c r="D20" s="111"/>
    </row>
    <row r="21" s="104" customFormat="1" ht="24.95" customHeight="1" spans="1:4">
      <c r="A21" s="116" t="s">
        <v>1627</v>
      </c>
      <c r="B21" s="111"/>
      <c r="C21" s="112" t="s">
        <v>1628</v>
      </c>
      <c r="D21" s="111"/>
    </row>
    <row r="22" s="104" customFormat="1" ht="24.95" customHeight="1" spans="1:4">
      <c r="A22" s="116" t="s">
        <v>1629</v>
      </c>
      <c r="B22" s="113"/>
      <c r="C22" s="112" t="s">
        <v>1630</v>
      </c>
      <c r="D22" s="111"/>
    </row>
    <row r="23" s="104" customFormat="1" ht="39.95" customHeight="1" spans="1:4">
      <c r="A23" s="116" t="s">
        <v>1631</v>
      </c>
      <c r="B23" s="111"/>
      <c r="C23" s="112" t="s">
        <v>1632</v>
      </c>
      <c r="D23" s="111"/>
    </row>
    <row r="24" s="104" customFormat="1" ht="24.95" customHeight="1" spans="1:4">
      <c r="A24" s="109" t="s">
        <v>1633</v>
      </c>
      <c r="B24" s="111"/>
      <c r="C24" s="112" t="s">
        <v>1634</v>
      </c>
      <c r="D24" s="111"/>
    </row>
    <row r="25" s="104" customFormat="1" ht="24.95" customHeight="1" spans="1:4">
      <c r="A25" s="116" t="s">
        <v>1635</v>
      </c>
      <c r="B25" s="111"/>
      <c r="C25" s="112" t="s">
        <v>1636</v>
      </c>
      <c r="D25" s="111"/>
    </row>
    <row r="26" s="104" customFormat="1" ht="24.95" customHeight="1" spans="1:4">
      <c r="A26" s="117"/>
      <c r="B26" s="111"/>
      <c r="C26" s="112" t="s">
        <v>1637</v>
      </c>
      <c r="D26" s="111"/>
    </row>
    <row r="27" s="104" customFormat="1" ht="24.95" customHeight="1" spans="1:4">
      <c r="A27" s="117"/>
      <c r="B27" s="111"/>
      <c r="C27" s="109" t="s">
        <v>1638</v>
      </c>
      <c r="D27" s="111"/>
    </row>
    <row r="28" s="104" customFormat="1" ht="24.95" customHeight="1" spans="1:4">
      <c r="A28" s="117"/>
      <c r="B28" s="111"/>
      <c r="C28" s="112" t="s">
        <v>1639</v>
      </c>
      <c r="D28" s="111"/>
    </row>
    <row r="29" s="104" customFormat="1" ht="24.95" customHeight="1" spans="1:4">
      <c r="A29" s="117"/>
      <c r="B29" s="111"/>
      <c r="C29" s="109" t="s">
        <v>1640</v>
      </c>
      <c r="D29" s="111"/>
    </row>
    <row r="30" s="104" customFormat="1" ht="24.95" customHeight="1" spans="1:4">
      <c r="A30" s="117"/>
      <c r="B30" s="111"/>
      <c r="C30" s="112" t="s">
        <v>1641</v>
      </c>
      <c r="D30" s="111"/>
    </row>
    <row r="31" s="104" customFormat="1" ht="24.95" customHeight="1" spans="1:4">
      <c r="A31" s="117"/>
      <c r="B31" s="111"/>
      <c r="C31" s="112" t="s">
        <v>1642</v>
      </c>
      <c r="D31" s="111"/>
    </row>
    <row r="32" s="104" customFormat="1" ht="24.95" customHeight="1" spans="1:4">
      <c r="A32" s="117"/>
      <c r="B32" s="111"/>
      <c r="C32" s="112" t="s">
        <v>1643</v>
      </c>
      <c r="D32" s="111"/>
    </row>
    <row r="33" s="104" customFormat="1" ht="24.95" customHeight="1" spans="1:4">
      <c r="A33" s="117"/>
      <c r="B33" s="111"/>
      <c r="C33" s="109" t="s">
        <v>1644</v>
      </c>
      <c r="D33" s="111"/>
    </row>
    <row r="34" s="104" customFormat="1" ht="24.95" customHeight="1" spans="1:4">
      <c r="A34" s="117"/>
      <c r="B34" s="111"/>
      <c r="C34" s="112" t="s">
        <v>1645</v>
      </c>
      <c r="D34" s="111"/>
    </row>
    <row r="35" s="104" customFormat="1" ht="24.95" customHeight="1" spans="1:4">
      <c r="A35" s="118" t="s">
        <v>1646</v>
      </c>
      <c r="B35" s="110"/>
      <c r="C35" s="119" t="s">
        <v>1647</v>
      </c>
      <c r="D35" s="110"/>
    </row>
    <row r="36" s="104" customFormat="1" ht="24.95" customHeight="1" spans="1:4">
      <c r="A36" s="118" t="s">
        <v>1648</v>
      </c>
      <c r="B36" s="110"/>
      <c r="C36" s="119" t="s">
        <v>1649</v>
      </c>
      <c r="D36" s="110"/>
    </row>
    <row r="37" s="104" customFormat="1" ht="24.95" customHeight="1" spans="1:4">
      <c r="A37" s="118" t="s">
        <v>1517</v>
      </c>
      <c r="B37" s="110"/>
      <c r="C37" s="119" t="s">
        <v>1650</v>
      </c>
      <c r="D37" s="120"/>
    </row>
    <row r="38" s="104" customFormat="1" ht="24.95" customHeight="1" spans="1:4">
      <c r="A38" s="118" t="s">
        <v>1651</v>
      </c>
      <c r="B38" s="110"/>
      <c r="C38" s="119" t="s">
        <v>1652</v>
      </c>
      <c r="D38" s="120"/>
    </row>
    <row r="39" s="39" customFormat="1" ht="24.95" customHeight="1" spans="1:4">
      <c r="A39" s="107" t="s">
        <v>1653</v>
      </c>
      <c r="B39" s="121"/>
      <c r="C39" s="107" t="s">
        <v>1654</v>
      </c>
      <c r="D39" s="121"/>
    </row>
    <row r="40" spans="1:4">
      <c r="A40" s="122" t="s">
        <v>1450</v>
      </c>
    </row>
    <row r="41" spans="1:4">
      <c r="A41" s="80"/>
    </row>
  </sheetData>
  <mergeCells count="2">
    <mergeCell ref="A1:D1"/>
    <mergeCell ref="C2:D2"/>
  </mergeCells>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55"/>
  <sheetViews>
    <sheetView workbookViewId="0">
      <selection activeCell="E35" sqref="E35"/>
    </sheetView>
  </sheetViews>
  <sheetFormatPr defaultColWidth="9" defaultRowHeight="15" outlineLevelCol="3"/>
  <cols>
    <col min="1" max="1" width="53.75" style="57" customWidth="1"/>
    <col min="2" max="2" width="11.5" style="57" customWidth="1"/>
    <col min="3" max="3" width="21.75" style="57" customWidth="1"/>
    <col min="4" max="4" width="10.5" style="57" customWidth="1"/>
    <col min="5" max="256" width="9" style="57"/>
    <col min="257" max="257" width="53.75" style="57" customWidth="1"/>
    <col min="258" max="259" width="27.625" style="57" customWidth="1"/>
    <col min="260" max="512" width="9" style="57"/>
    <col min="513" max="513" width="53.75" style="57" customWidth="1"/>
    <col min="514" max="515" width="27.625" style="57" customWidth="1"/>
    <col min="516" max="768" width="9" style="57"/>
    <col min="769" max="769" width="53.75" style="57" customWidth="1"/>
    <col min="770" max="771" width="27.625" style="57" customWidth="1"/>
    <col min="772" max="1024" width="9" style="57"/>
    <col min="1025" max="1025" width="53.75" style="57" customWidth="1"/>
    <col min="1026" max="1027" width="27.625" style="57" customWidth="1"/>
    <col min="1028" max="1280" width="9" style="57"/>
    <col min="1281" max="1281" width="53.75" style="57" customWidth="1"/>
    <col min="1282" max="1283" width="27.625" style="57" customWidth="1"/>
    <col min="1284" max="1536" width="9" style="57"/>
    <col min="1537" max="1537" width="53.75" style="57" customWidth="1"/>
    <col min="1538" max="1539" width="27.625" style="57" customWidth="1"/>
    <col min="1540" max="1792" width="9" style="57"/>
    <col min="1793" max="1793" width="53.75" style="57" customWidth="1"/>
    <col min="1794" max="1795" width="27.625" style="57" customWidth="1"/>
    <col min="1796" max="2048" width="9" style="57"/>
    <col min="2049" max="2049" width="53.75" style="57" customWidth="1"/>
    <col min="2050" max="2051" width="27.625" style="57" customWidth="1"/>
    <col min="2052" max="2304" width="9" style="57"/>
    <col min="2305" max="2305" width="53.75" style="57" customWidth="1"/>
    <col min="2306" max="2307" width="27.625" style="57" customWidth="1"/>
    <col min="2308" max="2560" width="9" style="57"/>
    <col min="2561" max="2561" width="53.75" style="57" customWidth="1"/>
    <col min="2562" max="2563" width="27.625" style="57" customWidth="1"/>
    <col min="2564" max="2816" width="9" style="57"/>
    <col min="2817" max="2817" width="53.75" style="57" customWidth="1"/>
    <col min="2818" max="2819" width="27.625" style="57" customWidth="1"/>
    <col min="2820" max="3072" width="9" style="57"/>
    <col min="3073" max="3073" width="53.75" style="57" customWidth="1"/>
    <col min="3074" max="3075" width="27.625" style="57" customWidth="1"/>
    <col min="3076" max="3328" width="9" style="57"/>
    <col min="3329" max="3329" width="53.75" style="57" customWidth="1"/>
    <col min="3330" max="3331" width="27.625" style="57" customWidth="1"/>
    <col min="3332" max="3584" width="9" style="57"/>
    <col min="3585" max="3585" width="53.75" style="57" customWidth="1"/>
    <col min="3586" max="3587" width="27.625" style="57" customWidth="1"/>
    <col min="3588" max="3840" width="9" style="57"/>
    <col min="3841" max="3841" width="53.75" style="57" customWidth="1"/>
    <col min="3842" max="3843" width="27.625" style="57" customWidth="1"/>
    <col min="3844" max="4096" width="9" style="57"/>
    <col min="4097" max="4097" width="53.75" style="57" customWidth="1"/>
    <col min="4098" max="4099" width="27.625" style="57" customWidth="1"/>
    <col min="4100" max="4352" width="9" style="57"/>
    <col min="4353" max="4353" width="53.75" style="57" customWidth="1"/>
    <col min="4354" max="4355" width="27.625" style="57" customWidth="1"/>
    <col min="4356" max="4608" width="9" style="57"/>
    <col min="4609" max="4609" width="53.75" style="57" customWidth="1"/>
    <col min="4610" max="4611" width="27.625" style="57" customWidth="1"/>
    <col min="4612" max="4864" width="9" style="57"/>
    <col min="4865" max="4865" width="53.75" style="57" customWidth="1"/>
    <col min="4866" max="4867" width="27.625" style="57" customWidth="1"/>
    <col min="4868" max="5120" width="9" style="57"/>
    <col min="5121" max="5121" width="53.75" style="57" customWidth="1"/>
    <col min="5122" max="5123" width="27.625" style="57" customWidth="1"/>
    <col min="5124" max="5376" width="9" style="57"/>
    <col min="5377" max="5377" width="53.75" style="57" customWidth="1"/>
    <col min="5378" max="5379" width="27.625" style="57" customWidth="1"/>
    <col min="5380" max="5632" width="9" style="57"/>
    <col min="5633" max="5633" width="53.75" style="57" customWidth="1"/>
    <col min="5634" max="5635" width="27.625" style="57" customWidth="1"/>
    <col min="5636" max="5888" width="9" style="57"/>
    <col min="5889" max="5889" width="53.75" style="57" customWidth="1"/>
    <col min="5890" max="5891" width="27.625" style="57" customWidth="1"/>
    <col min="5892" max="6144" width="9" style="57"/>
    <col min="6145" max="6145" width="53.75" style="57" customWidth="1"/>
    <col min="6146" max="6147" width="27.625" style="57" customWidth="1"/>
    <col min="6148" max="6400" width="9" style="57"/>
    <col min="6401" max="6401" width="53.75" style="57" customWidth="1"/>
    <col min="6402" max="6403" width="27.625" style="57" customWidth="1"/>
    <col min="6404" max="6656" width="9" style="57"/>
    <col min="6657" max="6657" width="53.75" style="57" customWidth="1"/>
    <col min="6658" max="6659" width="27.625" style="57" customWidth="1"/>
    <col min="6660" max="6912" width="9" style="57"/>
    <col min="6913" max="6913" width="53.75" style="57" customWidth="1"/>
    <col min="6914" max="6915" width="27.625" style="57" customWidth="1"/>
    <col min="6916" max="7168" width="9" style="57"/>
    <col min="7169" max="7169" width="53.75" style="57" customWidth="1"/>
    <col min="7170" max="7171" width="27.625" style="57" customWidth="1"/>
    <col min="7172" max="7424" width="9" style="57"/>
    <col min="7425" max="7425" width="53.75" style="57" customWidth="1"/>
    <col min="7426" max="7427" width="27.625" style="57" customWidth="1"/>
    <col min="7428" max="7680" width="9" style="57"/>
    <col min="7681" max="7681" width="53.75" style="57" customWidth="1"/>
    <col min="7682" max="7683" width="27.625" style="57" customWidth="1"/>
    <col min="7684" max="7936" width="9" style="57"/>
    <col min="7937" max="7937" width="53.75" style="57" customWidth="1"/>
    <col min="7938" max="7939" width="27.625" style="57" customWidth="1"/>
    <col min="7940" max="8192" width="9" style="57"/>
    <col min="8193" max="8193" width="53.75" style="57" customWidth="1"/>
    <col min="8194" max="8195" width="27.625" style="57" customWidth="1"/>
    <col min="8196" max="8448" width="9" style="57"/>
    <col min="8449" max="8449" width="53.75" style="57" customWidth="1"/>
    <col min="8450" max="8451" width="27.625" style="57" customWidth="1"/>
    <col min="8452" max="8704" width="9" style="57"/>
    <col min="8705" max="8705" width="53.75" style="57" customWidth="1"/>
    <col min="8706" max="8707" width="27.625" style="57" customWidth="1"/>
    <col min="8708" max="8960" width="9" style="57"/>
    <col min="8961" max="8961" width="53.75" style="57" customWidth="1"/>
    <col min="8962" max="8963" width="27.625" style="57" customWidth="1"/>
    <col min="8964" max="9216" width="9" style="57"/>
    <col min="9217" max="9217" width="53.75" style="57" customWidth="1"/>
    <col min="9218" max="9219" width="27.625" style="57" customWidth="1"/>
    <col min="9220" max="9472" width="9" style="57"/>
    <col min="9473" max="9473" width="53.75" style="57" customWidth="1"/>
    <col min="9474" max="9475" width="27.625" style="57" customWidth="1"/>
    <col min="9476" max="9728" width="9" style="57"/>
    <col min="9729" max="9729" width="53.75" style="57" customWidth="1"/>
    <col min="9730" max="9731" width="27.625" style="57" customWidth="1"/>
    <col min="9732" max="9984" width="9" style="57"/>
    <col min="9985" max="9985" width="53.75" style="57" customWidth="1"/>
    <col min="9986" max="9987" width="27.625" style="57" customWidth="1"/>
    <col min="9988" max="10240" width="9" style="57"/>
    <col min="10241" max="10241" width="53.75" style="57" customWidth="1"/>
    <col min="10242" max="10243" width="27.625" style="57" customWidth="1"/>
    <col min="10244" max="10496" width="9" style="57"/>
    <col min="10497" max="10497" width="53.75" style="57" customWidth="1"/>
    <col min="10498" max="10499" width="27.625" style="57" customWidth="1"/>
    <col min="10500" max="10752" width="9" style="57"/>
    <col min="10753" max="10753" width="53.75" style="57" customWidth="1"/>
    <col min="10754" max="10755" width="27.625" style="57" customWidth="1"/>
    <col min="10756" max="11008" width="9" style="57"/>
    <col min="11009" max="11009" width="53.75" style="57" customWidth="1"/>
    <col min="11010" max="11011" width="27.625" style="57" customWidth="1"/>
    <col min="11012" max="11264" width="9" style="57"/>
    <col min="11265" max="11265" width="53.75" style="57" customWidth="1"/>
    <col min="11266" max="11267" width="27.625" style="57" customWidth="1"/>
    <col min="11268" max="11520" width="9" style="57"/>
    <col min="11521" max="11521" width="53.75" style="57" customWidth="1"/>
    <col min="11522" max="11523" width="27.625" style="57" customWidth="1"/>
    <col min="11524" max="11776" width="9" style="57"/>
    <col min="11777" max="11777" width="53.75" style="57" customWidth="1"/>
    <col min="11778" max="11779" width="27.625" style="57" customWidth="1"/>
    <col min="11780" max="12032" width="9" style="57"/>
    <col min="12033" max="12033" width="53.75" style="57" customWidth="1"/>
    <col min="12034" max="12035" width="27.625" style="57" customWidth="1"/>
    <col min="12036" max="12288" width="9" style="57"/>
    <col min="12289" max="12289" width="53.75" style="57" customWidth="1"/>
    <col min="12290" max="12291" width="27.625" style="57" customWidth="1"/>
    <col min="12292" max="12544" width="9" style="57"/>
    <col min="12545" max="12545" width="53.75" style="57" customWidth="1"/>
    <col min="12546" max="12547" width="27.625" style="57" customWidth="1"/>
    <col min="12548" max="12800" width="9" style="57"/>
    <col min="12801" max="12801" width="53.75" style="57" customWidth="1"/>
    <col min="12802" max="12803" width="27.625" style="57" customWidth="1"/>
    <col min="12804" max="13056" width="9" style="57"/>
    <col min="13057" max="13057" width="53.75" style="57" customWidth="1"/>
    <col min="13058" max="13059" width="27.625" style="57" customWidth="1"/>
    <col min="13060" max="13312" width="9" style="57"/>
    <col min="13313" max="13313" width="53.75" style="57" customWidth="1"/>
    <col min="13314" max="13315" width="27.625" style="57" customWidth="1"/>
    <col min="13316" max="13568" width="9" style="57"/>
    <col min="13569" max="13569" width="53.75" style="57" customWidth="1"/>
    <col min="13570" max="13571" width="27.625" style="57" customWidth="1"/>
    <col min="13572" max="13824" width="9" style="57"/>
    <col min="13825" max="13825" width="53.75" style="57" customWidth="1"/>
    <col min="13826" max="13827" width="27.625" style="57" customWidth="1"/>
    <col min="13828" max="14080" width="9" style="57"/>
    <col min="14081" max="14081" width="53.75" style="57" customWidth="1"/>
    <col min="14082" max="14083" width="27.625" style="57" customWidth="1"/>
    <col min="14084" max="14336" width="9" style="57"/>
    <col min="14337" max="14337" width="53.75" style="57" customWidth="1"/>
    <col min="14338" max="14339" width="27.625" style="57" customWidth="1"/>
    <col min="14340" max="14592" width="9" style="57"/>
    <col min="14593" max="14593" width="53.75" style="57" customWidth="1"/>
    <col min="14594" max="14595" width="27.625" style="57" customWidth="1"/>
    <col min="14596" max="14848" width="9" style="57"/>
    <col min="14849" max="14849" width="53.75" style="57" customWidth="1"/>
    <col min="14850" max="14851" width="27.625" style="57" customWidth="1"/>
    <col min="14852" max="15104" width="9" style="57"/>
    <col min="15105" max="15105" width="53.75" style="57" customWidth="1"/>
    <col min="15106" max="15107" width="27.625" style="57" customWidth="1"/>
    <col min="15108" max="15360" width="9" style="57"/>
    <col min="15361" max="15361" width="53.75" style="57" customWidth="1"/>
    <col min="15362" max="15363" width="27.625" style="57" customWidth="1"/>
    <col min="15364" max="15616" width="9" style="57"/>
    <col min="15617" max="15617" width="53.75" style="57" customWidth="1"/>
    <col min="15618" max="15619" width="27.625" style="57" customWidth="1"/>
    <col min="15620" max="15872" width="9" style="57"/>
    <col min="15873" max="15873" width="53.75" style="57" customWidth="1"/>
    <col min="15874" max="15875" width="27.625" style="57" customWidth="1"/>
    <col min="15876" max="16128" width="9" style="57"/>
    <col min="16129" max="16129" width="53.75" style="57" customWidth="1"/>
    <col min="16130" max="16131" width="27.625" style="57" customWidth="1"/>
    <col min="16132" max="16384" width="9" style="57"/>
  </cols>
  <sheetData>
    <row r="1" ht="20.25" spans="1:3">
      <c r="A1" s="41" t="s">
        <v>1658</v>
      </c>
      <c r="B1" s="41"/>
      <c r="C1" s="41"/>
    </row>
    <row r="2" spans="1:3">
      <c r="A2" s="82"/>
      <c r="B2" s="82"/>
      <c r="C2" s="83" t="s">
        <v>1659</v>
      </c>
    </row>
    <row r="3" customHeight="1" spans="1:3">
      <c r="A3" s="62" t="s">
        <v>1256</v>
      </c>
      <c r="B3" s="100" t="s">
        <v>1660</v>
      </c>
      <c r="C3" s="64" t="s">
        <v>1661</v>
      </c>
    </row>
    <row r="4" customHeight="1" spans="1:3">
      <c r="A4" s="85" t="s">
        <v>1662</v>
      </c>
      <c r="B4" s="86"/>
      <c r="C4" s="87"/>
    </row>
    <row r="5" customHeight="1" spans="1:3">
      <c r="A5" s="88" t="s">
        <v>1663</v>
      </c>
      <c r="B5" s="89"/>
      <c r="C5" s="87"/>
    </row>
    <row r="6" customHeight="1" spans="1:3">
      <c r="A6" s="88" t="s">
        <v>1664</v>
      </c>
      <c r="B6" s="89"/>
      <c r="C6" s="87"/>
    </row>
    <row r="7" customHeight="1" spans="1:3">
      <c r="A7" s="88" t="s">
        <v>1665</v>
      </c>
      <c r="B7" s="89"/>
      <c r="C7" s="87"/>
    </row>
    <row r="8" customHeight="1" spans="1:3">
      <c r="A8" s="88" t="s">
        <v>1666</v>
      </c>
      <c r="B8" s="90"/>
      <c r="C8" s="87"/>
    </row>
    <row r="9" customHeight="1" spans="1:3">
      <c r="A9" s="88" t="s">
        <v>1667</v>
      </c>
      <c r="B9" s="89"/>
      <c r="C9" s="87"/>
    </row>
    <row r="10" customHeight="1" spans="1:3">
      <c r="A10" s="85" t="s">
        <v>1668</v>
      </c>
      <c r="B10" s="86"/>
      <c r="C10" s="88"/>
    </row>
    <row r="11" customHeight="1" spans="1:3">
      <c r="A11" s="88" t="s">
        <v>1669</v>
      </c>
      <c r="B11" s="91"/>
      <c r="C11" s="88"/>
    </row>
    <row r="12" customHeight="1" spans="1:3">
      <c r="A12" s="88" t="s">
        <v>1670</v>
      </c>
      <c r="B12" s="92"/>
      <c r="C12" s="88"/>
    </row>
    <row r="13" customHeight="1" spans="1:3">
      <c r="A13" s="88" t="s">
        <v>1671</v>
      </c>
      <c r="B13" s="93"/>
      <c r="C13" s="88"/>
    </row>
    <row r="14" customHeight="1" spans="1:3">
      <c r="A14" s="88" t="s">
        <v>1672</v>
      </c>
      <c r="B14" s="93"/>
      <c r="C14" s="88"/>
    </row>
    <row r="15" customHeight="1" spans="1:3">
      <c r="A15" s="88" t="s">
        <v>1673</v>
      </c>
      <c r="B15" s="93"/>
      <c r="C15" s="88"/>
    </row>
    <row r="16" customHeight="1" spans="1:3">
      <c r="A16" s="88" t="s">
        <v>1674</v>
      </c>
      <c r="B16" s="94"/>
      <c r="C16" s="88"/>
    </row>
    <row r="17" customHeight="1" spans="1:4">
      <c r="A17" s="85" t="s">
        <v>1675</v>
      </c>
      <c r="B17" s="86"/>
      <c r="C17" s="88"/>
    </row>
    <row r="18" customHeight="1" spans="1:4">
      <c r="A18" s="88" t="s">
        <v>1676</v>
      </c>
      <c r="B18" s="73"/>
      <c r="C18" s="88"/>
    </row>
    <row r="19" customHeight="1" spans="1:4">
      <c r="A19" s="88" t="s">
        <v>1677</v>
      </c>
      <c r="B19" s="73"/>
      <c r="C19" s="88"/>
    </row>
    <row r="20" customHeight="1" spans="1:4">
      <c r="A20" s="88" t="s">
        <v>1678</v>
      </c>
      <c r="B20" s="73"/>
      <c r="C20" s="88"/>
    </row>
    <row r="21" customHeight="1" spans="1:4">
      <c r="A21" s="88" t="s">
        <v>1679</v>
      </c>
      <c r="B21" s="73"/>
      <c r="C21" s="88"/>
    </row>
    <row r="22" customHeight="1" spans="1:4">
      <c r="A22" s="88" t="s">
        <v>1680</v>
      </c>
      <c r="B22" s="73"/>
      <c r="C22" s="88"/>
    </row>
    <row r="23" customHeight="1" spans="1:4">
      <c r="A23" s="85" t="s">
        <v>1681</v>
      </c>
      <c r="B23" s="86"/>
      <c r="C23" s="88"/>
    </row>
    <row r="24" customHeight="1" spans="1:4">
      <c r="A24" s="88" t="s">
        <v>1682</v>
      </c>
      <c r="B24" s="73"/>
      <c r="C24" s="88"/>
    </row>
    <row r="25" customHeight="1" spans="1:4">
      <c r="A25" s="88" t="s">
        <v>1683</v>
      </c>
      <c r="B25" s="92"/>
      <c r="C25" s="88"/>
    </row>
    <row r="26" customHeight="1" spans="1:4">
      <c r="A26" s="88" t="s">
        <v>1684</v>
      </c>
      <c r="B26" s="94"/>
      <c r="C26" s="88"/>
    </row>
    <row r="27" customHeight="1" spans="1:4">
      <c r="A27" s="88" t="s">
        <v>1685</v>
      </c>
      <c r="B27" s="94"/>
      <c r="C27" s="88"/>
    </row>
    <row r="28" customHeight="1" spans="1:4">
      <c r="A28" s="85" t="s">
        <v>1686</v>
      </c>
      <c r="B28" s="86"/>
      <c r="C28" s="88"/>
    </row>
    <row r="29" customHeight="1" spans="1:4">
      <c r="A29" s="88" t="s">
        <v>1687</v>
      </c>
      <c r="B29" s="73"/>
      <c r="C29" s="88"/>
    </row>
    <row r="30" customHeight="1" spans="1:4">
      <c r="A30" s="88" t="s">
        <v>1688</v>
      </c>
      <c r="B30" s="73"/>
      <c r="C30" s="95"/>
      <c r="D30" s="96"/>
    </row>
    <row r="31" customHeight="1" spans="1:4">
      <c r="A31" s="88" t="s">
        <v>1689</v>
      </c>
      <c r="B31" s="73"/>
      <c r="C31" s="88"/>
    </row>
    <row r="32" customHeight="1" spans="1:4">
      <c r="A32" s="88" t="s">
        <v>1690</v>
      </c>
      <c r="B32" s="73"/>
      <c r="C32" s="88"/>
    </row>
    <row r="33" customHeight="1" spans="1:3">
      <c r="A33" s="88" t="s">
        <v>1691</v>
      </c>
      <c r="B33" s="73"/>
      <c r="C33" s="88"/>
    </row>
    <row r="34" customHeight="1" spans="1:3">
      <c r="A34" s="88" t="s">
        <v>1692</v>
      </c>
      <c r="B34" s="73"/>
      <c r="C34" s="88"/>
    </row>
    <row r="35" customHeight="1" spans="1:3">
      <c r="A35" s="88" t="s">
        <v>1693</v>
      </c>
      <c r="B35" s="73"/>
      <c r="C35" s="88"/>
    </row>
    <row r="36" customHeight="1" spans="1:3">
      <c r="A36" s="85" t="s">
        <v>1694</v>
      </c>
      <c r="B36" s="86"/>
      <c r="C36" s="97"/>
    </row>
    <row r="37" customHeight="1" spans="1:3">
      <c r="A37" s="88" t="s">
        <v>1695</v>
      </c>
      <c r="B37" s="90"/>
      <c r="C37" s="97"/>
    </row>
    <row r="38" customHeight="1" spans="1:3">
      <c r="A38" s="88" t="s">
        <v>1696</v>
      </c>
      <c r="B38" s="90"/>
      <c r="C38" s="97"/>
    </row>
    <row r="39" customHeight="1" spans="1:3">
      <c r="A39" s="88" t="s">
        <v>1697</v>
      </c>
      <c r="B39" s="90"/>
      <c r="C39" s="97"/>
    </row>
    <row r="40" customHeight="1" spans="1:3">
      <c r="A40" s="88" t="s">
        <v>1698</v>
      </c>
      <c r="B40" s="90"/>
      <c r="C40" s="97"/>
    </row>
    <row r="41" customHeight="1" spans="1:3">
      <c r="A41" s="88" t="s">
        <v>1699</v>
      </c>
      <c r="B41" s="90"/>
      <c r="C41" s="97"/>
    </row>
    <row r="42" customHeight="1" spans="1:3">
      <c r="A42" s="85" t="s">
        <v>1700</v>
      </c>
      <c r="B42" s="86"/>
      <c r="C42" s="98"/>
    </row>
    <row r="43" customHeight="1" spans="1:3">
      <c r="A43" s="88" t="s">
        <v>1701</v>
      </c>
      <c r="B43" s="73"/>
      <c r="C43" s="99"/>
    </row>
    <row r="44" customHeight="1" spans="1:3">
      <c r="A44" s="88" t="s">
        <v>1702</v>
      </c>
      <c r="B44" s="73"/>
      <c r="C44" s="99"/>
    </row>
    <row r="45" customHeight="1" spans="1:3">
      <c r="A45" s="88" t="s">
        <v>1703</v>
      </c>
      <c r="B45" s="73"/>
      <c r="C45" s="99"/>
    </row>
    <row r="46" customHeight="1" spans="1:3">
      <c r="A46" s="88" t="s">
        <v>1704</v>
      </c>
      <c r="B46" s="73"/>
      <c r="C46" s="99"/>
    </row>
    <row r="47" customHeight="1" spans="1:3">
      <c r="A47" s="100" t="s">
        <v>1705</v>
      </c>
      <c r="B47" s="86"/>
      <c r="C47" s="88"/>
    </row>
    <row r="49" spans="1:4">
      <c r="A49" s="80" t="s">
        <v>1370</v>
      </c>
    </row>
    <row r="55" spans="1:4">
      <c r="B55" s="101"/>
      <c r="D55" s="101"/>
    </row>
  </sheetData>
  <mergeCells count="1">
    <mergeCell ref="A1:C1"/>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50"/>
  <sheetViews>
    <sheetView workbookViewId="0">
      <selection activeCell="K37" sqref="K37"/>
    </sheetView>
  </sheetViews>
  <sheetFormatPr defaultColWidth="9" defaultRowHeight="15" outlineLevelCol="2"/>
  <cols>
    <col min="1" max="1" width="48.875" style="57" customWidth="1"/>
    <col min="2" max="2" width="13.25" style="58" customWidth="1"/>
    <col min="3" max="3" width="24" style="57" customWidth="1"/>
    <col min="4" max="254" width="9" style="57"/>
    <col min="255" max="255" width="55.75" style="57" customWidth="1"/>
    <col min="256" max="256" width="22" style="57" customWidth="1"/>
    <col min="257" max="257" width="30.375" style="57" customWidth="1"/>
    <col min="258" max="258" width="16.5" style="57" customWidth="1"/>
    <col min="259" max="510" width="9" style="57"/>
    <col min="511" max="511" width="55.75" style="57" customWidth="1"/>
    <col min="512" max="512" width="22" style="57" customWidth="1"/>
    <col min="513" max="513" width="30.375" style="57" customWidth="1"/>
    <col min="514" max="514" width="16.5" style="57" customWidth="1"/>
    <col min="515" max="766" width="9" style="57"/>
    <col min="767" max="767" width="55.75" style="57" customWidth="1"/>
    <col min="768" max="768" width="22" style="57" customWidth="1"/>
    <col min="769" max="769" width="30.375" style="57" customWidth="1"/>
    <col min="770" max="770" width="16.5" style="57" customWidth="1"/>
    <col min="771" max="1022" width="9" style="57"/>
    <col min="1023" max="1023" width="55.75" style="57" customWidth="1"/>
    <col min="1024" max="1024" width="22" style="57" customWidth="1"/>
    <col min="1025" max="1025" width="30.375" style="57" customWidth="1"/>
    <col min="1026" max="1026" width="16.5" style="57" customWidth="1"/>
    <col min="1027" max="1278" width="9" style="57"/>
    <col min="1279" max="1279" width="55.75" style="57" customWidth="1"/>
    <col min="1280" max="1280" width="22" style="57" customWidth="1"/>
    <col min="1281" max="1281" width="30.375" style="57" customWidth="1"/>
    <col min="1282" max="1282" width="16.5" style="57" customWidth="1"/>
    <col min="1283" max="1534" width="9" style="57"/>
    <col min="1535" max="1535" width="55.75" style="57" customWidth="1"/>
    <col min="1536" max="1536" width="22" style="57" customWidth="1"/>
    <col min="1537" max="1537" width="30.375" style="57" customWidth="1"/>
    <col min="1538" max="1538" width="16.5" style="57" customWidth="1"/>
    <col min="1539" max="1790" width="9" style="57"/>
    <col min="1791" max="1791" width="55.75" style="57" customWidth="1"/>
    <col min="1792" max="1792" width="22" style="57" customWidth="1"/>
    <col min="1793" max="1793" width="30.375" style="57" customWidth="1"/>
    <col min="1794" max="1794" width="16.5" style="57" customWidth="1"/>
    <col min="1795" max="2046" width="9" style="57"/>
    <col min="2047" max="2047" width="55.75" style="57" customWidth="1"/>
    <col min="2048" max="2048" width="22" style="57" customWidth="1"/>
    <col min="2049" max="2049" width="30.375" style="57" customWidth="1"/>
    <col min="2050" max="2050" width="16.5" style="57" customWidth="1"/>
    <col min="2051" max="2302" width="9" style="57"/>
    <col min="2303" max="2303" width="55.75" style="57" customWidth="1"/>
    <col min="2304" max="2304" width="22" style="57" customWidth="1"/>
    <col min="2305" max="2305" width="30.375" style="57" customWidth="1"/>
    <col min="2306" max="2306" width="16.5" style="57" customWidth="1"/>
    <col min="2307" max="2558" width="9" style="57"/>
    <col min="2559" max="2559" width="55.75" style="57" customWidth="1"/>
    <col min="2560" max="2560" width="22" style="57" customWidth="1"/>
    <col min="2561" max="2561" width="30.375" style="57" customWidth="1"/>
    <col min="2562" max="2562" width="16.5" style="57" customWidth="1"/>
    <col min="2563" max="2814" width="9" style="57"/>
    <col min="2815" max="2815" width="55.75" style="57" customWidth="1"/>
    <col min="2816" max="2816" width="22" style="57" customWidth="1"/>
    <col min="2817" max="2817" width="30.375" style="57" customWidth="1"/>
    <col min="2818" max="2818" width="16.5" style="57" customWidth="1"/>
    <col min="2819" max="3070" width="9" style="57"/>
    <col min="3071" max="3071" width="55.75" style="57" customWidth="1"/>
    <col min="3072" max="3072" width="22" style="57" customWidth="1"/>
    <col min="3073" max="3073" width="30.375" style="57" customWidth="1"/>
    <col min="3074" max="3074" width="16.5" style="57" customWidth="1"/>
    <col min="3075" max="3326" width="9" style="57"/>
    <col min="3327" max="3327" width="55.75" style="57" customWidth="1"/>
    <col min="3328" max="3328" width="22" style="57" customWidth="1"/>
    <col min="3329" max="3329" width="30.375" style="57" customWidth="1"/>
    <col min="3330" max="3330" width="16.5" style="57" customWidth="1"/>
    <col min="3331" max="3582" width="9" style="57"/>
    <col min="3583" max="3583" width="55.75" style="57" customWidth="1"/>
    <col min="3584" max="3584" width="22" style="57" customWidth="1"/>
    <col min="3585" max="3585" width="30.375" style="57" customWidth="1"/>
    <col min="3586" max="3586" width="16.5" style="57" customWidth="1"/>
    <col min="3587" max="3838" width="9" style="57"/>
    <col min="3839" max="3839" width="55.75" style="57" customWidth="1"/>
    <col min="3840" max="3840" width="22" style="57" customWidth="1"/>
    <col min="3841" max="3841" width="30.375" style="57" customWidth="1"/>
    <col min="3842" max="3842" width="16.5" style="57" customWidth="1"/>
    <col min="3843" max="4094" width="9" style="57"/>
    <col min="4095" max="4095" width="55.75" style="57" customWidth="1"/>
    <col min="4096" max="4096" width="22" style="57" customWidth="1"/>
    <col min="4097" max="4097" width="30.375" style="57" customWidth="1"/>
    <col min="4098" max="4098" width="16.5" style="57" customWidth="1"/>
    <col min="4099" max="4350" width="9" style="57"/>
    <col min="4351" max="4351" width="55.75" style="57" customWidth="1"/>
    <col min="4352" max="4352" width="22" style="57" customWidth="1"/>
    <col min="4353" max="4353" width="30.375" style="57" customWidth="1"/>
    <col min="4354" max="4354" width="16.5" style="57" customWidth="1"/>
    <col min="4355" max="4606" width="9" style="57"/>
    <col min="4607" max="4607" width="55.75" style="57" customWidth="1"/>
    <col min="4608" max="4608" width="22" style="57" customWidth="1"/>
    <col min="4609" max="4609" width="30.375" style="57" customWidth="1"/>
    <col min="4610" max="4610" width="16.5" style="57" customWidth="1"/>
    <col min="4611" max="4862" width="9" style="57"/>
    <col min="4863" max="4863" width="55.75" style="57" customWidth="1"/>
    <col min="4864" max="4864" width="22" style="57" customWidth="1"/>
    <col min="4865" max="4865" width="30.375" style="57" customWidth="1"/>
    <col min="4866" max="4866" width="16.5" style="57" customWidth="1"/>
    <col min="4867" max="5118" width="9" style="57"/>
    <col min="5119" max="5119" width="55.75" style="57" customWidth="1"/>
    <col min="5120" max="5120" width="22" style="57" customWidth="1"/>
    <col min="5121" max="5121" width="30.375" style="57" customWidth="1"/>
    <col min="5122" max="5122" width="16.5" style="57" customWidth="1"/>
    <col min="5123" max="5374" width="9" style="57"/>
    <col min="5375" max="5375" width="55.75" style="57" customWidth="1"/>
    <col min="5376" max="5376" width="22" style="57" customWidth="1"/>
    <col min="5377" max="5377" width="30.375" style="57" customWidth="1"/>
    <col min="5378" max="5378" width="16.5" style="57" customWidth="1"/>
    <col min="5379" max="5630" width="9" style="57"/>
    <col min="5631" max="5631" width="55.75" style="57" customWidth="1"/>
    <col min="5632" max="5632" width="22" style="57" customWidth="1"/>
    <col min="5633" max="5633" width="30.375" style="57" customWidth="1"/>
    <col min="5634" max="5634" width="16.5" style="57" customWidth="1"/>
    <col min="5635" max="5886" width="9" style="57"/>
    <col min="5887" max="5887" width="55.75" style="57" customWidth="1"/>
    <col min="5888" max="5888" width="22" style="57" customWidth="1"/>
    <col min="5889" max="5889" width="30.375" style="57" customWidth="1"/>
    <col min="5890" max="5890" width="16.5" style="57" customWidth="1"/>
    <col min="5891" max="6142" width="9" style="57"/>
    <col min="6143" max="6143" width="55.75" style="57" customWidth="1"/>
    <col min="6144" max="6144" width="22" style="57" customWidth="1"/>
    <col min="6145" max="6145" width="30.375" style="57" customWidth="1"/>
    <col min="6146" max="6146" width="16.5" style="57" customWidth="1"/>
    <col min="6147" max="6398" width="9" style="57"/>
    <col min="6399" max="6399" width="55.75" style="57" customWidth="1"/>
    <col min="6400" max="6400" width="22" style="57" customWidth="1"/>
    <col min="6401" max="6401" width="30.375" style="57" customWidth="1"/>
    <col min="6402" max="6402" width="16.5" style="57" customWidth="1"/>
    <col min="6403" max="6654" width="9" style="57"/>
    <col min="6655" max="6655" width="55.75" style="57" customWidth="1"/>
    <col min="6656" max="6656" width="22" style="57" customWidth="1"/>
    <col min="6657" max="6657" width="30.375" style="57" customWidth="1"/>
    <col min="6658" max="6658" width="16.5" style="57" customWidth="1"/>
    <col min="6659" max="6910" width="9" style="57"/>
    <col min="6911" max="6911" width="55.75" style="57" customWidth="1"/>
    <col min="6912" max="6912" width="22" style="57" customWidth="1"/>
    <col min="6913" max="6913" width="30.375" style="57" customWidth="1"/>
    <col min="6914" max="6914" width="16.5" style="57" customWidth="1"/>
    <col min="6915" max="7166" width="9" style="57"/>
    <col min="7167" max="7167" width="55.75" style="57" customWidth="1"/>
    <col min="7168" max="7168" width="22" style="57" customWidth="1"/>
    <col min="7169" max="7169" width="30.375" style="57" customWidth="1"/>
    <col min="7170" max="7170" width="16.5" style="57" customWidth="1"/>
    <col min="7171" max="7422" width="9" style="57"/>
    <col min="7423" max="7423" width="55.75" style="57" customWidth="1"/>
    <col min="7424" max="7424" width="22" style="57" customWidth="1"/>
    <col min="7425" max="7425" width="30.375" style="57" customWidth="1"/>
    <col min="7426" max="7426" width="16.5" style="57" customWidth="1"/>
    <col min="7427" max="7678" width="9" style="57"/>
    <col min="7679" max="7679" width="55.75" style="57" customWidth="1"/>
    <col min="7680" max="7680" width="22" style="57" customWidth="1"/>
    <col min="7681" max="7681" width="30.375" style="57" customWidth="1"/>
    <col min="7682" max="7682" width="16.5" style="57" customWidth="1"/>
    <col min="7683" max="7934" width="9" style="57"/>
    <col min="7935" max="7935" width="55.75" style="57" customWidth="1"/>
    <col min="7936" max="7936" width="22" style="57" customWidth="1"/>
    <col min="7937" max="7937" width="30.375" style="57" customWidth="1"/>
    <col min="7938" max="7938" width="16.5" style="57" customWidth="1"/>
    <col min="7939" max="8190" width="9" style="57"/>
    <col min="8191" max="8191" width="55.75" style="57" customWidth="1"/>
    <col min="8192" max="8192" width="22" style="57" customWidth="1"/>
    <col min="8193" max="8193" width="30.375" style="57" customWidth="1"/>
    <col min="8194" max="8194" width="16.5" style="57" customWidth="1"/>
    <col min="8195" max="8446" width="9" style="57"/>
    <col min="8447" max="8447" width="55.75" style="57" customWidth="1"/>
    <col min="8448" max="8448" width="22" style="57" customWidth="1"/>
    <col min="8449" max="8449" width="30.375" style="57" customWidth="1"/>
    <col min="8450" max="8450" width="16.5" style="57" customWidth="1"/>
    <col min="8451" max="8702" width="9" style="57"/>
    <col min="8703" max="8703" width="55.75" style="57" customWidth="1"/>
    <col min="8704" max="8704" width="22" style="57" customWidth="1"/>
    <col min="8705" max="8705" width="30.375" style="57" customWidth="1"/>
    <col min="8706" max="8706" width="16.5" style="57" customWidth="1"/>
    <col min="8707" max="8958" width="9" style="57"/>
    <col min="8959" max="8959" width="55.75" style="57" customWidth="1"/>
    <col min="8960" max="8960" width="22" style="57" customWidth="1"/>
    <col min="8961" max="8961" width="30.375" style="57" customWidth="1"/>
    <col min="8962" max="8962" width="16.5" style="57" customWidth="1"/>
    <col min="8963" max="9214" width="9" style="57"/>
    <col min="9215" max="9215" width="55.75" style="57" customWidth="1"/>
    <col min="9216" max="9216" width="22" style="57" customWidth="1"/>
    <col min="9217" max="9217" width="30.375" style="57" customWidth="1"/>
    <col min="9218" max="9218" width="16.5" style="57" customWidth="1"/>
    <col min="9219" max="9470" width="9" style="57"/>
    <col min="9471" max="9471" width="55.75" style="57" customWidth="1"/>
    <col min="9472" max="9472" width="22" style="57" customWidth="1"/>
    <col min="9473" max="9473" width="30.375" style="57" customWidth="1"/>
    <col min="9474" max="9474" width="16.5" style="57" customWidth="1"/>
    <col min="9475" max="9726" width="9" style="57"/>
    <col min="9727" max="9727" width="55.75" style="57" customWidth="1"/>
    <col min="9728" max="9728" width="22" style="57" customWidth="1"/>
    <col min="9729" max="9729" width="30.375" style="57" customWidth="1"/>
    <col min="9730" max="9730" width="16.5" style="57" customWidth="1"/>
    <col min="9731" max="9982" width="9" style="57"/>
    <col min="9983" max="9983" width="55.75" style="57" customWidth="1"/>
    <col min="9984" max="9984" width="22" style="57" customWidth="1"/>
    <col min="9985" max="9985" width="30.375" style="57" customWidth="1"/>
    <col min="9986" max="9986" width="16.5" style="57" customWidth="1"/>
    <col min="9987" max="10238" width="9" style="57"/>
    <col min="10239" max="10239" width="55.75" style="57" customWidth="1"/>
    <col min="10240" max="10240" width="22" style="57" customWidth="1"/>
    <col min="10241" max="10241" width="30.375" style="57" customWidth="1"/>
    <col min="10242" max="10242" width="16.5" style="57" customWidth="1"/>
    <col min="10243" max="10494" width="9" style="57"/>
    <col min="10495" max="10495" width="55.75" style="57" customWidth="1"/>
    <col min="10496" max="10496" width="22" style="57" customWidth="1"/>
    <col min="10497" max="10497" width="30.375" style="57" customWidth="1"/>
    <col min="10498" max="10498" width="16.5" style="57" customWidth="1"/>
    <col min="10499" max="10750" width="9" style="57"/>
    <col min="10751" max="10751" width="55.75" style="57" customWidth="1"/>
    <col min="10752" max="10752" width="22" style="57" customWidth="1"/>
    <col min="10753" max="10753" width="30.375" style="57" customWidth="1"/>
    <col min="10754" max="10754" width="16.5" style="57" customWidth="1"/>
    <col min="10755" max="11006" width="9" style="57"/>
    <col min="11007" max="11007" width="55.75" style="57" customWidth="1"/>
    <col min="11008" max="11008" width="22" style="57" customWidth="1"/>
    <col min="11009" max="11009" width="30.375" style="57" customWidth="1"/>
    <col min="11010" max="11010" width="16.5" style="57" customWidth="1"/>
    <col min="11011" max="11262" width="9" style="57"/>
    <col min="11263" max="11263" width="55.75" style="57" customWidth="1"/>
    <col min="11264" max="11264" width="22" style="57" customWidth="1"/>
    <col min="11265" max="11265" width="30.375" style="57" customWidth="1"/>
    <col min="11266" max="11266" width="16.5" style="57" customWidth="1"/>
    <col min="11267" max="11518" width="9" style="57"/>
    <col min="11519" max="11519" width="55.75" style="57" customWidth="1"/>
    <col min="11520" max="11520" width="22" style="57" customWidth="1"/>
    <col min="11521" max="11521" width="30.375" style="57" customWidth="1"/>
    <col min="11522" max="11522" width="16.5" style="57" customWidth="1"/>
    <col min="11523" max="11774" width="9" style="57"/>
    <col min="11775" max="11775" width="55.75" style="57" customWidth="1"/>
    <col min="11776" max="11776" width="22" style="57" customWidth="1"/>
    <col min="11777" max="11777" width="30.375" style="57" customWidth="1"/>
    <col min="11778" max="11778" width="16.5" style="57" customWidth="1"/>
    <col min="11779" max="12030" width="9" style="57"/>
    <col min="12031" max="12031" width="55.75" style="57" customWidth="1"/>
    <col min="12032" max="12032" width="22" style="57" customWidth="1"/>
    <col min="12033" max="12033" width="30.375" style="57" customWidth="1"/>
    <col min="12034" max="12034" width="16.5" style="57" customWidth="1"/>
    <col min="12035" max="12286" width="9" style="57"/>
    <col min="12287" max="12287" width="55.75" style="57" customWidth="1"/>
    <col min="12288" max="12288" width="22" style="57" customWidth="1"/>
    <col min="12289" max="12289" width="30.375" style="57" customWidth="1"/>
    <col min="12290" max="12290" width="16.5" style="57" customWidth="1"/>
    <col min="12291" max="12542" width="9" style="57"/>
    <col min="12543" max="12543" width="55.75" style="57" customWidth="1"/>
    <col min="12544" max="12544" width="22" style="57" customWidth="1"/>
    <col min="12545" max="12545" width="30.375" style="57" customWidth="1"/>
    <col min="12546" max="12546" width="16.5" style="57" customWidth="1"/>
    <col min="12547" max="12798" width="9" style="57"/>
    <col min="12799" max="12799" width="55.75" style="57" customWidth="1"/>
    <col min="12800" max="12800" width="22" style="57" customWidth="1"/>
    <col min="12801" max="12801" width="30.375" style="57" customWidth="1"/>
    <col min="12802" max="12802" width="16.5" style="57" customWidth="1"/>
    <col min="12803" max="13054" width="9" style="57"/>
    <col min="13055" max="13055" width="55.75" style="57" customWidth="1"/>
    <col min="13056" max="13056" width="22" style="57" customWidth="1"/>
    <col min="13057" max="13057" width="30.375" style="57" customWidth="1"/>
    <col min="13058" max="13058" width="16.5" style="57" customWidth="1"/>
    <col min="13059" max="13310" width="9" style="57"/>
    <col min="13311" max="13311" width="55.75" style="57" customWidth="1"/>
    <col min="13312" max="13312" width="22" style="57" customWidth="1"/>
    <col min="13313" max="13313" width="30.375" style="57" customWidth="1"/>
    <col min="13314" max="13314" width="16.5" style="57" customWidth="1"/>
    <col min="13315" max="13566" width="9" style="57"/>
    <col min="13567" max="13567" width="55.75" style="57" customWidth="1"/>
    <col min="13568" max="13568" width="22" style="57" customWidth="1"/>
    <col min="13569" max="13569" width="30.375" style="57" customWidth="1"/>
    <col min="13570" max="13570" width="16.5" style="57" customWidth="1"/>
    <col min="13571" max="13822" width="9" style="57"/>
    <col min="13823" max="13823" width="55.75" style="57" customWidth="1"/>
    <col min="13824" max="13824" width="22" style="57" customWidth="1"/>
    <col min="13825" max="13825" width="30.375" style="57" customWidth="1"/>
    <col min="13826" max="13826" width="16.5" style="57" customWidth="1"/>
    <col min="13827" max="14078" width="9" style="57"/>
    <col min="14079" max="14079" width="55.75" style="57" customWidth="1"/>
    <col min="14080" max="14080" width="22" style="57" customWidth="1"/>
    <col min="14081" max="14081" width="30.375" style="57" customWidth="1"/>
    <col min="14082" max="14082" width="16.5" style="57" customWidth="1"/>
    <col min="14083" max="14334" width="9" style="57"/>
    <col min="14335" max="14335" width="55.75" style="57" customWidth="1"/>
    <col min="14336" max="14336" width="22" style="57" customWidth="1"/>
    <col min="14337" max="14337" width="30.375" style="57" customWidth="1"/>
    <col min="14338" max="14338" width="16.5" style="57" customWidth="1"/>
    <col min="14339" max="14590" width="9" style="57"/>
    <col min="14591" max="14591" width="55.75" style="57" customWidth="1"/>
    <col min="14592" max="14592" width="22" style="57" customWidth="1"/>
    <col min="14593" max="14593" width="30.375" style="57" customWidth="1"/>
    <col min="14594" max="14594" width="16.5" style="57" customWidth="1"/>
    <col min="14595" max="14846" width="9" style="57"/>
    <col min="14847" max="14847" width="55.75" style="57" customWidth="1"/>
    <col min="14848" max="14848" width="22" style="57" customWidth="1"/>
    <col min="14849" max="14849" width="30.375" style="57" customWidth="1"/>
    <col min="14850" max="14850" width="16.5" style="57" customWidth="1"/>
    <col min="14851" max="15102" width="9" style="57"/>
    <col min="15103" max="15103" width="55.75" style="57" customWidth="1"/>
    <col min="15104" max="15104" width="22" style="57" customWidth="1"/>
    <col min="15105" max="15105" width="30.375" style="57" customWidth="1"/>
    <col min="15106" max="15106" width="16.5" style="57" customWidth="1"/>
    <col min="15107" max="15358" width="9" style="57"/>
    <col min="15359" max="15359" width="55.75" style="57" customWidth="1"/>
    <col min="15360" max="15360" width="22" style="57" customWidth="1"/>
    <col min="15361" max="15361" width="30.375" style="57" customWidth="1"/>
    <col min="15362" max="15362" width="16.5" style="57" customWidth="1"/>
    <col min="15363" max="15614" width="9" style="57"/>
    <col min="15615" max="15615" width="55.75" style="57" customWidth="1"/>
    <col min="15616" max="15616" width="22" style="57" customWidth="1"/>
    <col min="15617" max="15617" width="30.375" style="57" customWidth="1"/>
    <col min="15618" max="15618" width="16.5" style="57" customWidth="1"/>
    <col min="15619" max="15870" width="9" style="57"/>
    <col min="15871" max="15871" width="55.75" style="57" customWidth="1"/>
    <col min="15872" max="15872" width="22" style="57" customWidth="1"/>
    <col min="15873" max="15873" width="30.375" style="57" customWidth="1"/>
    <col min="15874" max="15874" width="16.5" style="57" customWidth="1"/>
    <col min="15875" max="16126" width="9" style="57"/>
    <col min="16127" max="16127" width="55.75" style="57" customWidth="1"/>
    <col min="16128" max="16128" width="22" style="57" customWidth="1"/>
    <col min="16129" max="16129" width="30.375" style="57" customWidth="1"/>
    <col min="16130" max="16130" width="16.5" style="57" customWidth="1"/>
    <col min="16131" max="16384" width="9" style="57"/>
  </cols>
  <sheetData>
    <row r="1" ht="20.25" spans="1:3">
      <c r="A1" s="41" t="s">
        <v>1706</v>
      </c>
      <c r="B1" s="41"/>
      <c r="C1" s="41"/>
    </row>
    <row r="2" spans="1:3">
      <c r="A2" s="59"/>
      <c r="B2" s="60"/>
      <c r="C2" s="61" t="s">
        <v>1659</v>
      </c>
    </row>
    <row r="3" customHeight="1" spans="1:3">
      <c r="A3" s="62" t="s">
        <v>1256</v>
      </c>
      <c r="B3" s="102" t="s">
        <v>1660</v>
      </c>
      <c r="C3" s="64" t="s">
        <v>1661</v>
      </c>
    </row>
    <row r="4" customHeight="1" spans="1:3">
      <c r="A4" s="65" t="s">
        <v>1707</v>
      </c>
      <c r="B4" s="66"/>
      <c r="C4" s="67"/>
    </row>
    <row r="5" customHeight="1" spans="1:3">
      <c r="A5" s="68" t="s">
        <v>1708</v>
      </c>
      <c r="B5" s="69"/>
      <c r="C5" s="67"/>
    </row>
    <row r="6" customHeight="1" spans="1:3">
      <c r="A6" s="68" t="s">
        <v>1709</v>
      </c>
      <c r="B6" s="69"/>
      <c r="C6" s="67"/>
    </row>
    <row r="7" customHeight="1" spans="1:3">
      <c r="A7" s="68" t="s">
        <v>1710</v>
      </c>
      <c r="B7" s="69"/>
      <c r="C7" s="67"/>
    </row>
    <row r="8" customHeight="1" spans="1:3">
      <c r="A8" s="68" t="s">
        <v>1711</v>
      </c>
      <c r="B8" s="69"/>
      <c r="C8" s="67"/>
    </row>
    <row r="9" customHeight="1" spans="1:3">
      <c r="A9" s="68" t="s">
        <v>1712</v>
      </c>
      <c r="B9" s="69"/>
      <c r="C9" s="67"/>
    </row>
    <row r="10" customHeight="1" spans="1:3">
      <c r="A10" s="68" t="s">
        <v>1713</v>
      </c>
      <c r="B10" s="69"/>
      <c r="C10" s="67"/>
    </row>
    <row r="11" customHeight="1" spans="1:3">
      <c r="A11" s="65" t="s">
        <v>1714</v>
      </c>
      <c r="B11" s="66"/>
      <c r="C11" s="68"/>
    </row>
    <row r="12" customHeight="1" spans="1:3">
      <c r="A12" s="68" t="s">
        <v>1715</v>
      </c>
      <c r="B12" s="70"/>
      <c r="C12" s="71"/>
    </row>
    <row r="13" customHeight="1" spans="1:3">
      <c r="A13" s="68" t="s">
        <v>1716</v>
      </c>
      <c r="B13" s="70"/>
      <c r="C13" s="71"/>
    </row>
    <row r="14" customHeight="1" spans="1:3">
      <c r="A14" s="68" t="s">
        <v>1710</v>
      </c>
      <c r="B14" s="70"/>
      <c r="C14" s="71"/>
    </row>
    <row r="15" customHeight="1" spans="1:3">
      <c r="A15" s="68" t="s">
        <v>1717</v>
      </c>
      <c r="B15" s="70"/>
      <c r="C15" s="71"/>
    </row>
    <row r="16" customHeight="1" spans="1:3">
      <c r="A16" s="72" t="s">
        <v>1718</v>
      </c>
      <c r="B16" s="70"/>
      <c r="C16" s="71"/>
    </row>
    <row r="17" customHeight="1" spans="1:3">
      <c r="A17" s="68" t="s">
        <v>1719</v>
      </c>
      <c r="B17" s="70"/>
      <c r="C17" s="71"/>
    </row>
    <row r="18" customHeight="1" spans="1:3">
      <c r="A18" s="68" t="s">
        <v>1720</v>
      </c>
      <c r="B18" s="70"/>
      <c r="C18" s="71"/>
    </row>
    <row r="19" customHeight="1" spans="1:3">
      <c r="A19" s="68" t="s">
        <v>1711</v>
      </c>
      <c r="B19" s="70"/>
      <c r="C19" s="71"/>
    </row>
    <row r="20" customHeight="1" spans="1:3">
      <c r="A20" s="68" t="s">
        <v>1721</v>
      </c>
      <c r="B20" s="70"/>
      <c r="C20" s="71"/>
    </row>
    <row r="21" customHeight="1" spans="1:3">
      <c r="A21" s="68" t="s">
        <v>1722</v>
      </c>
      <c r="B21" s="70"/>
      <c r="C21" s="71"/>
    </row>
    <row r="22" customHeight="1" spans="1:3">
      <c r="A22" s="65" t="s">
        <v>1723</v>
      </c>
      <c r="B22" s="66"/>
      <c r="C22" s="68"/>
    </row>
    <row r="23" customHeight="1" spans="1:3">
      <c r="A23" s="68" t="s">
        <v>1724</v>
      </c>
      <c r="B23" s="73"/>
      <c r="C23" s="71"/>
    </row>
    <row r="24" customHeight="1" spans="1:3">
      <c r="A24" s="68" t="s">
        <v>1725</v>
      </c>
      <c r="B24" s="73"/>
      <c r="C24" s="71"/>
    </row>
    <row r="25" customHeight="1" spans="1:3">
      <c r="A25" s="68" t="s">
        <v>1711</v>
      </c>
      <c r="B25" s="74"/>
      <c r="C25" s="71"/>
    </row>
    <row r="26" customHeight="1" spans="1:3">
      <c r="A26" s="68" t="s">
        <v>1726</v>
      </c>
      <c r="B26" s="74"/>
      <c r="C26" s="71"/>
    </row>
    <row r="27" customHeight="1" spans="1:3">
      <c r="A27" s="65" t="s">
        <v>1727</v>
      </c>
      <c r="B27" s="66"/>
      <c r="C27" s="68"/>
    </row>
    <row r="28" customHeight="1" spans="1:3">
      <c r="A28" s="68" t="s">
        <v>1728</v>
      </c>
      <c r="B28" s="75"/>
      <c r="C28" s="71"/>
    </row>
    <row r="29" customHeight="1" spans="1:3">
      <c r="A29" s="68" t="s">
        <v>1729</v>
      </c>
      <c r="B29" s="74"/>
      <c r="C29" s="71"/>
    </row>
    <row r="30" customHeight="1" spans="1:3">
      <c r="A30" s="68" t="s">
        <v>1730</v>
      </c>
      <c r="B30" s="74"/>
      <c r="C30" s="71"/>
    </row>
    <row r="31" customHeight="1" spans="1:3">
      <c r="A31" s="68" t="s">
        <v>1731</v>
      </c>
      <c r="B31" s="74"/>
      <c r="C31" s="71"/>
    </row>
    <row r="32" customHeight="1" spans="1:3">
      <c r="A32" s="68" t="s">
        <v>1732</v>
      </c>
      <c r="B32" s="76"/>
      <c r="C32" s="71"/>
    </row>
    <row r="33" customHeight="1" spans="1:3">
      <c r="A33" s="65" t="s">
        <v>1733</v>
      </c>
      <c r="B33" s="66"/>
      <c r="C33" s="68"/>
    </row>
    <row r="34" customHeight="1" spans="1:3">
      <c r="A34" s="68" t="s">
        <v>1734</v>
      </c>
      <c r="B34" s="73"/>
      <c r="C34" s="71"/>
    </row>
    <row r="35" customHeight="1" spans="1:3">
      <c r="A35" s="68" t="s">
        <v>1735</v>
      </c>
      <c r="B35" s="73"/>
      <c r="C35" s="71"/>
    </row>
    <row r="36" customHeight="1" spans="1:3">
      <c r="A36" s="68" t="s">
        <v>1736</v>
      </c>
      <c r="B36" s="73"/>
      <c r="C36" s="71"/>
    </row>
    <row r="37" customHeight="1" spans="1:3">
      <c r="A37" s="68" t="s">
        <v>1711</v>
      </c>
      <c r="B37" s="73"/>
      <c r="C37" s="71"/>
    </row>
    <row r="38" customHeight="1" spans="1:3">
      <c r="A38" s="68" t="s">
        <v>1737</v>
      </c>
      <c r="B38" s="76"/>
      <c r="C38" s="71"/>
    </row>
    <row r="39" customHeight="1" spans="1:3">
      <c r="A39" s="65" t="s">
        <v>1738</v>
      </c>
      <c r="B39" s="69"/>
      <c r="C39" s="77"/>
    </row>
    <row r="40" customHeight="1" spans="1:3">
      <c r="A40" s="68" t="s">
        <v>1739</v>
      </c>
      <c r="B40" s="69"/>
      <c r="C40" s="77"/>
    </row>
    <row r="41" customHeight="1" spans="1:3">
      <c r="A41" s="68" t="s">
        <v>1740</v>
      </c>
      <c r="B41" s="69"/>
      <c r="C41" s="77"/>
    </row>
    <row r="42" customHeight="1" spans="1:3">
      <c r="A42" s="65" t="s">
        <v>1741</v>
      </c>
      <c r="B42" s="66"/>
      <c r="C42" s="78"/>
    </row>
    <row r="43" customHeight="1" spans="1:3">
      <c r="A43" s="68" t="s">
        <v>1742</v>
      </c>
      <c r="B43" s="73"/>
      <c r="C43" s="71"/>
    </row>
    <row r="44" customHeight="1" spans="1:3">
      <c r="A44" s="68" t="s">
        <v>1743</v>
      </c>
      <c r="B44" s="73"/>
      <c r="C44" s="71"/>
    </row>
    <row r="45" customHeight="1" spans="1:3">
      <c r="A45" s="68" t="s">
        <v>1744</v>
      </c>
      <c r="B45" s="69"/>
      <c r="C45" s="71"/>
    </row>
    <row r="46" customHeight="1" spans="1:3">
      <c r="A46" s="79" t="s">
        <v>1745</v>
      </c>
      <c r="B46" s="66"/>
      <c r="C46" s="68"/>
    </row>
    <row r="48" spans="1:3">
      <c r="A48" s="80" t="s">
        <v>1370</v>
      </c>
    </row>
    <row r="50" spans="2:2">
      <c r="B50" s="81"/>
    </row>
  </sheetData>
  <mergeCells count="1">
    <mergeCell ref="A1:C1"/>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72"/>
  <sheetViews>
    <sheetView showZeros="0" topLeftCell="A55" workbookViewId="0">
      <selection activeCell="H76" sqref="H76"/>
    </sheetView>
  </sheetViews>
  <sheetFormatPr defaultColWidth="12.1" defaultRowHeight="25.2" customHeight="1" outlineLevelCol="4"/>
  <cols>
    <col min="1" max="1" width="31.6" style="368" customWidth="1"/>
    <col min="2" max="5" width="14.25" style="368" customWidth="1"/>
    <col min="6" max="228" width="12.1" style="368"/>
    <col min="229" max="229" width="9.5" style="368" customWidth="1"/>
    <col min="230" max="230" width="34.7" style="368" customWidth="1"/>
    <col min="231" max="234" width="19.6" style="368" customWidth="1"/>
    <col min="235" max="16384" width="12.1" style="368"/>
  </cols>
  <sheetData>
    <row r="1" s="368" customFormat="1" ht="30" customHeight="1" spans="1:5">
      <c r="A1" s="370" t="s">
        <v>167</v>
      </c>
      <c r="B1" s="370"/>
      <c r="C1" s="370"/>
      <c r="D1" s="370"/>
      <c r="E1" s="370"/>
    </row>
    <row r="2" s="368" customFormat="1" ht="20.1" customHeight="1" spans="1:5">
      <c r="A2" s="267"/>
      <c r="B2" s="371"/>
      <c r="C2" s="412" t="s">
        <v>62</v>
      </c>
      <c r="D2" s="412"/>
      <c r="E2" s="412"/>
    </row>
    <row r="3" s="368" customFormat="1" ht="24.9" customHeight="1" spans="1:5">
      <c r="A3" s="284" t="s">
        <v>63</v>
      </c>
      <c r="B3" s="194" t="s">
        <v>64</v>
      </c>
      <c r="C3" s="194" t="s">
        <v>65</v>
      </c>
      <c r="D3" s="154" t="s">
        <v>125</v>
      </c>
      <c r="E3" s="194" t="s">
        <v>97</v>
      </c>
    </row>
    <row r="4" s="369" customFormat="1" ht="24.9" customHeight="1" spans="1:5">
      <c r="A4" s="271" t="s">
        <v>168</v>
      </c>
      <c r="B4" s="146">
        <f>SUM(B5:B8)</f>
        <v>2372</v>
      </c>
      <c r="C4" s="146">
        <f>SUM(C5:C8)</f>
        <v>2526</v>
      </c>
      <c r="D4" s="146">
        <f>SUM(D5:D8)</f>
        <v>2526</v>
      </c>
      <c r="E4" s="198">
        <v>100</v>
      </c>
    </row>
    <row r="5" s="368" customFormat="1" ht="24.9" customHeight="1" spans="1:5">
      <c r="A5" s="273" t="s">
        <v>169</v>
      </c>
      <c r="B5" s="143">
        <v>1534</v>
      </c>
      <c r="C5" s="143">
        <v>1687</v>
      </c>
      <c r="D5" s="143">
        <v>1687</v>
      </c>
      <c r="E5" s="195">
        <v>100</v>
      </c>
    </row>
    <row r="6" s="368" customFormat="1" ht="24.9" customHeight="1" spans="1:5">
      <c r="A6" s="273" t="s">
        <v>170</v>
      </c>
      <c r="B6" s="143">
        <v>598</v>
      </c>
      <c r="C6" s="143">
        <v>597</v>
      </c>
      <c r="D6" s="143">
        <v>597</v>
      </c>
      <c r="E6" s="195">
        <v>100</v>
      </c>
    </row>
    <row r="7" s="368" customFormat="1" ht="24.9" customHeight="1" spans="1:5">
      <c r="A7" s="273" t="s">
        <v>171</v>
      </c>
      <c r="B7" s="143">
        <v>184</v>
      </c>
      <c r="C7" s="143">
        <v>186</v>
      </c>
      <c r="D7" s="143">
        <v>186</v>
      </c>
      <c r="E7" s="195">
        <v>100</v>
      </c>
    </row>
    <row r="8" s="368" customFormat="1" ht="24.9" customHeight="1" spans="1:5">
      <c r="A8" s="273" t="s">
        <v>172</v>
      </c>
      <c r="B8" s="143">
        <v>56</v>
      </c>
      <c r="C8" s="143">
        <v>56</v>
      </c>
      <c r="D8" s="143">
        <v>56</v>
      </c>
      <c r="E8" s="195">
        <v>100</v>
      </c>
    </row>
    <row r="9" s="369" customFormat="1" ht="24.9" customHeight="1" spans="1:5">
      <c r="A9" s="271" t="s">
        <v>173</v>
      </c>
      <c r="B9" s="146">
        <f>SUM(B10:B19)</f>
        <v>15569</v>
      </c>
      <c r="C9" s="146">
        <f>SUM(C10:C19)</f>
        <v>40214</v>
      </c>
      <c r="D9" s="146">
        <f>SUM(D10:D19)</f>
        <v>32966</v>
      </c>
      <c r="E9" s="198">
        <v>81.9764261202566</v>
      </c>
    </row>
    <row r="10" s="368" customFormat="1" ht="24.9" customHeight="1" spans="1:5">
      <c r="A10" s="273" t="s">
        <v>174</v>
      </c>
      <c r="B10" s="143">
        <v>369</v>
      </c>
      <c r="C10" s="143">
        <v>636</v>
      </c>
      <c r="D10" s="143">
        <v>636</v>
      </c>
      <c r="E10" s="195">
        <v>100</v>
      </c>
    </row>
    <row r="11" s="368" customFormat="1" ht="24.9" customHeight="1" spans="1:5">
      <c r="A11" s="273" t="s">
        <v>175</v>
      </c>
      <c r="B11" s="143">
        <v>7</v>
      </c>
      <c r="C11" s="143">
        <v>4</v>
      </c>
      <c r="D11" s="143">
        <v>4</v>
      </c>
      <c r="E11" s="195">
        <v>100</v>
      </c>
    </row>
    <row r="12" s="368" customFormat="1" ht="24.9" customHeight="1" spans="1:5">
      <c r="A12" s="273" t="s">
        <v>176</v>
      </c>
      <c r="B12" s="143">
        <v>0</v>
      </c>
      <c r="C12" s="143"/>
      <c r="D12" s="143"/>
      <c r="E12" s="195"/>
    </row>
    <row r="13" s="368" customFormat="1" ht="24.9" customHeight="1" spans="1:5">
      <c r="A13" s="273" t="s">
        <v>177</v>
      </c>
      <c r="B13" s="143">
        <v>0</v>
      </c>
      <c r="C13" s="143">
        <v>4</v>
      </c>
      <c r="D13" s="143">
        <v>4</v>
      </c>
      <c r="E13" s="195"/>
    </row>
    <row r="14" s="368" customFormat="1" ht="24.9" customHeight="1" spans="1:5">
      <c r="A14" s="273" t="s">
        <v>178</v>
      </c>
      <c r="B14" s="143">
        <v>10808</v>
      </c>
      <c r="C14" s="143">
        <v>35156</v>
      </c>
      <c r="D14" s="143">
        <v>28240</v>
      </c>
      <c r="E14" s="195">
        <v>80.3276823301855</v>
      </c>
    </row>
    <row r="15" s="368" customFormat="1" ht="24.9" customHeight="1" spans="1:5">
      <c r="A15" s="273" t="s">
        <v>179</v>
      </c>
      <c r="B15" s="143">
        <v>4</v>
      </c>
      <c r="C15" s="143">
        <v>4</v>
      </c>
      <c r="D15" s="143">
        <v>4</v>
      </c>
      <c r="E15" s="195">
        <v>100</v>
      </c>
    </row>
    <row r="16" s="368" customFormat="1" ht="24.9" customHeight="1" spans="1:5">
      <c r="A16" s="273" t="s">
        <v>180</v>
      </c>
      <c r="B16" s="143">
        <v>0</v>
      </c>
      <c r="C16" s="143"/>
      <c r="D16" s="143"/>
      <c r="E16" s="195"/>
    </row>
    <row r="17" s="368" customFormat="1" ht="24.9" customHeight="1" spans="1:5">
      <c r="A17" s="273" t="s">
        <v>181</v>
      </c>
      <c r="B17" s="143">
        <v>18</v>
      </c>
      <c r="C17" s="143">
        <v>18</v>
      </c>
      <c r="D17" s="143">
        <v>18</v>
      </c>
      <c r="E17" s="195">
        <v>100</v>
      </c>
    </row>
    <row r="18" s="368" customFormat="1" ht="24.9" customHeight="1" spans="1:5">
      <c r="A18" s="273" t="s">
        <v>182</v>
      </c>
      <c r="B18" s="143">
        <v>35</v>
      </c>
      <c r="C18" s="143">
        <v>53</v>
      </c>
      <c r="D18" s="143">
        <v>53</v>
      </c>
      <c r="E18" s="195">
        <v>100</v>
      </c>
    </row>
    <row r="19" s="368" customFormat="1" ht="24.9" customHeight="1" spans="1:5">
      <c r="A19" s="273" t="s">
        <v>183</v>
      </c>
      <c r="B19" s="143">
        <v>4328</v>
      </c>
      <c r="C19" s="143">
        <v>4339</v>
      </c>
      <c r="D19" s="143">
        <v>4007</v>
      </c>
      <c r="E19" s="195">
        <v>92.3484673887993</v>
      </c>
    </row>
    <row r="20" s="369" customFormat="1" ht="24.9" customHeight="1" spans="1:5">
      <c r="A20" s="271" t="s">
        <v>184</v>
      </c>
      <c r="B20" s="146">
        <f>SUM(B21:B27)</f>
        <v>4924</v>
      </c>
      <c r="C20" s="146">
        <f>SUM(C21:C27)</f>
        <v>3371</v>
      </c>
      <c r="D20" s="146">
        <f>SUM(D21:D27)</f>
        <v>3149</v>
      </c>
      <c r="E20" s="198">
        <v>93.4144170869178</v>
      </c>
    </row>
    <row r="21" s="368" customFormat="1" ht="24.9" customHeight="1" spans="1:5">
      <c r="A21" s="273" t="s">
        <v>185</v>
      </c>
      <c r="B21" s="143">
        <v>0</v>
      </c>
      <c r="C21" s="143"/>
      <c r="D21" s="143"/>
      <c r="E21" s="195"/>
    </row>
    <row r="22" s="368" customFormat="1" ht="24.9" customHeight="1" spans="1:5">
      <c r="A22" s="273" t="s">
        <v>186</v>
      </c>
      <c r="B22" s="143">
        <v>219</v>
      </c>
      <c r="C22" s="143">
        <v>741</v>
      </c>
      <c r="D22" s="143">
        <v>660</v>
      </c>
      <c r="E22" s="195">
        <v>89.0688259109312</v>
      </c>
    </row>
    <row r="23" s="368" customFormat="1" ht="24.9" customHeight="1" spans="1:5">
      <c r="A23" s="273" t="s">
        <v>187</v>
      </c>
      <c r="B23" s="143">
        <v>0</v>
      </c>
      <c r="C23" s="143"/>
      <c r="D23" s="143"/>
      <c r="E23" s="195"/>
    </row>
    <row r="24" s="368" customFormat="1" ht="24.9" customHeight="1" spans="1:5">
      <c r="A24" s="273" t="s">
        <v>188</v>
      </c>
      <c r="B24" s="143">
        <v>4603</v>
      </c>
      <c r="C24" s="143">
        <v>2460</v>
      </c>
      <c r="D24" s="143">
        <v>2460</v>
      </c>
      <c r="E24" s="195">
        <v>100</v>
      </c>
    </row>
    <row r="25" s="368" customFormat="1" ht="24.9" customHeight="1" spans="1:5">
      <c r="A25" s="273" t="s">
        <v>189</v>
      </c>
      <c r="B25" s="143">
        <v>102</v>
      </c>
      <c r="C25" s="143">
        <v>155</v>
      </c>
      <c r="D25" s="143">
        <v>14</v>
      </c>
      <c r="E25" s="195">
        <v>9.03225806451613</v>
      </c>
    </row>
    <row r="26" s="368" customFormat="1" ht="24.9" customHeight="1" spans="1:5">
      <c r="A26" s="273" t="s">
        <v>190</v>
      </c>
      <c r="B26" s="143">
        <v>0</v>
      </c>
      <c r="C26" s="143"/>
      <c r="D26" s="143"/>
      <c r="E26" s="195"/>
    </row>
    <row r="27" s="368" customFormat="1" ht="24.9" customHeight="1" spans="1:5">
      <c r="A27" s="273" t="s">
        <v>191</v>
      </c>
      <c r="B27" s="143">
        <v>0</v>
      </c>
      <c r="C27" s="143">
        <v>15</v>
      </c>
      <c r="D27" s="143">
        <v>15</v>
      </c>
      <c r="E27" s="195">
        <v>100</v>
      </c>
    </row>
    <row r="28" s="369" customFormat="1" ht="24.9" customHeight="1" spans="1:5">
      <c r="A28" s="271" t="s">
        <v>192</v>
      </c>
      <c r="B28" s="146">
        <f>SUM(B29:B34)</f>
        <v>0</v>
      </c>
      <c r="C28" s="146">
        <f>SUM(C29:C34)</f>
        <v>0</v>
      </c>
      <c r="D28" s="146">
        <f>SUM(D29:D34)</f>
        <v>0</v>
      </c>
      <c r="E28" s="198"/>
    </row>
    <row r="29" s="368" customFormat="1" ht="24.9" customHeight="1" spans="1:5">
      <c r="A29" s="273" t="s">
        <v>185</v>
      </c>
      <c r="B29" s="143"/>
      <c r="C29" s="143"/>
      <c r="D29" s="143"/>
      <c r="E29" s="195"/>
    </row>
    <row r="30" s="368" customFormat="1" ht="24.9" customHeight="1" spans="1:5">
      <c r="A30" s="273" t="s">
        <v>186</v>
      </c>
      <c r="B30" s="143"/>
      <c r="C30" s="143"/>
      <c r="D30" s="143"/>
      <c r="E30" s="195"/>
    </row>
    <row r="31" s="368" customFormat="1" ht="24.9" customHeight="1" spans="1:5">
      <c r="A31" s="273" t="s">
        <v>187</v>
      </c>
      <c r="B31" s="143"/>
      <c r="C31" s="143"/>
      <c r="D31" s="143"/>
      <c r="E31" s="195"/>
    </row>
    <row r="32" s="368" customFormat="1" ht="24.9" customHeight="1" spans="1:5">
      <c r="A32" s="273" t="s">
        <v>189</v>
      </c>
      <c r="B32" s="143"/>
      <c r="C32" s="143"/>
      <c r="D32" s="143"/>
      <c r="E32" s="195"/>
    </row>
    <row r="33" s="368" customFormat="1" ht="24.9" customHeight="1" spans="1:5">
      <c r="A33" s="273" t="s">
        <v>190</v>
      </c>
      <c r="B33" s="143"/>
      <c r="C33" s="143"/>
      <c r="D33" s="143"/>
      <c r="E33" s="195"/>
    </row>
    <row r="34" s="368" customFormat="1" ht="24.9" customHeight="1" spans="1:5">
      <c r="A34" s="273" t="s">
        <v>191</v>
      </c>
      <c r="B34" s="143"/>
      <c r="C34" s="143"/>
      <c r="D34" s="143"/>
      <c r="E34" s="195"/>
    </row>
    <row r="35" s="369" customFormat="1" ht="24.9" customHeight="1" spans="1:5">
      <c r="A35" s="271" t="s">
        <v>193</v>
      </c>
      <c r="B35" s="146">
        <f>SUM(B36:B38)</f>
        <v>5343</v>
      </c>
      <c r="C35" s="146">
        <f>SUM(C36:C38)</f>
        <v>7813</v>
      </c>
      <c r="D35" s="146">
        <f>SUM(D36:D38)</f>
        <v>7420</v>
      </c>
      <c r="E35" s="198">
        <v>94.9699219249968</v>
      </c>
    </row>
    <row r="36" s="368" customFormat="1" ht="24.9" customHeight="1" spans="1:5">
      <c r="A36" s="273" t="s">
        <v>194</v>
      </c>
      <c r="B36" s="143">
        <v>3637</v>
      </c>
      <c r="C36" s="143">
        <v>4315</v>
      </c>
      <c r="D36" s="143">
        <v>4315</v>
      </c>
      <c r="E36" s="195">
        <v>100</v>
      </c>
    </row>
    <row r="37" s="368" customFormat="1" ht="24.9" customHeight="1" spans="1:5">
      <c r="A37" s="273" t="s">
        <v>195</v>
      </c>
      <c r="B37" s="143">
        <v>1706</v>
      </c>
      <c r="C37" s="143">
        <v>3498</v>
      </c>
      <c r="D37" s="143">
        <v>3105</v>
      </c>
      <c r="E37" s="195">
        <v>88.7650085763293</v>
      </c>
    </row>
    <row r="38" s="368" customFormat="1" ht="24.9" customHeight="1" spans="1:5">
      <c r="A38" s="273" t="s">
        <v>196</v>
      </c>
      <c r="B38" s="143">
        <v>0</v>
      </c>
      <c r="C38" s="143"/>
      <c r="D38" s="143"/>
      <c r="E38" s="195"/>
    </row>
    <row r="39" s="369" customFormat="1" ht="24.9" customHeight="1" spans="1:5">
      <c r="A39" s="271" t="s">
        <v>197</v>
      </c>
      <c r="B39" s="146">
        <f>SUM(B40:B41)</f>
        <v>223</v>
      </c>
      <c r="C39" s="146">
        <f>SUM(C40:C41)</f>
        <v>143</v>
      </c>
      <c r="D39" s="146">
        <f>SUM(D40:D41)</f>
        <v>102</v>
      </c>
      <c r="E39" s="198">
        <v>71.3286713286713</v>
      </c>
    </row>
    <row r="40" s="368" customFormat="1" ht="24.9" customHeight="1" spans="1:5">
      <c r="A40" s="273" t="s">
        <v>198</v>
      </c>
      <c r="B40" s="143">
        <v>213</v>
      </c>
      <c r="C40" s="143">
        <v>143</v>
      </c>
      <c r="D40" s="143">
        <v>102</v>
      </c>
      <c r="E40" s="195">
        <v>71.3286713286713</v>
      </c>
    </row>
    <row r="41" s="368" customFormat="1" ht="24.9" customHeight="1" spans="1:5">
      <c r="A41" s="273" t="s">
        <v>199</v>
      </c>
      <c r="B41" s="143">
        <v>10</v>
      </c>
      <c r="C41" s="143"/>
      <c r="D41" s="143"/>
      <c r="E41" s="195"/>
    </row>
    <row r="42" s="369" customFormat="1" ht="24.9" customHeight="1" spans="1:5">
      <c r="A42" s="271" t="s">
        <v>200</v>
      </c>
      <c r="B42" s="146">
        <f>SUM(B43:B45)</f>
        <v>6394</v>
      </c>
      <c r="C42" s="146">
        <f>SUM(C43:C45)</f>
        <v>21819</v>
      </c>
      <c r="D42" s="146">
        <f>SUM(D43:D45)</f>
        <v>21499</v>
      </c>
      <c r="E42" s="198">
        <v>98.5333883312709</v>
      </c>
    </row>
    <row r="43" s="368" customFormat="1" ht="24.9" customHeight="1" spans="1:5">
      <c r="A43" s="273" t="s">
        <v>201</v>
      </c>
      <c r="B43" s="143">
        <v>0</v>
      </c>
      <c r="C43" s="143"/>
      <c r="D43" s="143"/>
      <c r="E43" s="195"/>
    </row>
    <row r="44" s="368" customFormat="1" ht="24.9" customHeight="1" spans="1:5">
      <c r="A44" s="273" t="s">
        <v>202</v>
      </c>
      <c r="B44" s="143">
        <v>0</v>
      </c>
      <c r="C44" s="143"/>
      <c r="D44" s="143"/>
      <c r="E44" s="195"/>
    </row>
    <row r="45" s="368" customFormat="1" ht="24.9" customHeight="1" spans="1:5">
      <c r="A45" s="273" t="s">
        <v>203</v>
      </c>
      <c r="B45" s="143">
        <v>6394</v>
      </c>
      <c r="C45" s="143">
        <v>21819</v>
      </c>
      <c r="D45" s="143">
        <v>21499</v>
      </c>
      <c r="E45" s="195">
        <v>98.5333883312709</v>
      </c>
    </row>
    <row r="46" s="369" customFormat="1" ht="24.9" customHeight="1" spans="1:5">
      <c r="A46" s="271" t="s">
        <v>204</v>
      </c>
      <c r="B46" s="146">
        <f>SUM(B47:B50)</f>
        <v>0</v>
      </c>
      <c r="C46" s="146">
        <f>SUM(C47:C50)</f>
        <v>0</v>
      </c>
      <c r="D46" s="146">
        <f>SUM(D47:D50)</f>
        <v>0</v>
      </c>
      <c r="E46" s="198"/>
    </row>
    <row r="47" s="368" customFormat="1" ht="24.9" customHeight="1" spans="1:5">
      <c r="A47" s="273" t="s">
        <v>205</v>
      </c>
      <c r="B47" s="143"/>
      <c r="C47" s="143"/>
      <c r="D47" s="143"/>
      <c r="E47" s="195"/>
    </row>
    <row r="48" s="368" customFormat="1" ht="24.9" customHeight="1" spans="1:5">
      <c r="A48" s="273" t="s">
        <v>206</v>
      </c>
      <c r="B48" s="143"/>
      <c r="C48" s="143"/>
      <c r="D48" s="143"/>
      <c r="E48" s="195"/>
    </row>
    <row r="49" s="368" customFormat="1" ht="24.9" customHeight="1" spans="1:5">
      <c r="A49" s="273" t="s">
        <v>207</v>
      </c>
      <c r="B49" s="143"/>
      <c r="C49" s="143"/>
      <c r="D49" s="143"/>
      <c r="E49" s="195"/>
    </row>
    <row r="50" s="368" customFormat="1" ht="24.9" customHeight="1" spans="1:5">
      <c r="A50" s="273" t="s">
        <v>208</v>
      </c>
      <c r="B50" s="143"/>
      <c r="C50" s="143"/>
      <c r="D50" s="143"/>
      <c r="E50" s="195"/>
    </row>
    <row r="51" s="369" customFormat="1" ht="24.9" customHeight="1" spans="1:5">
      <c r="A51" s="271" t="s">
        <v>209</v>
      </c>
      <c r="B51" s="146">
        <f>SUM(B52:B56)</f>
        <v>2064</v>
      </c>
      <c r="C51" s="146">
        <f>SUM(C52:C56)</f>
        <v>2013</v>
      </c>
      <c r="D51" s="146">
        <f>SUM(D52:D56)</f>
        <v>1973</v>
      </c>
      <c r="E51" s="198">
        <v>98.0129160457029</v>
      </c>
    </row>
    <row r="52" s="368" customFormat="1" ht="24.9" customHeight="1" spans="1:5">
      <c r="A52" s="273" t="s">
        <v>210</v>
      </c>
      <c r="B52" s="143">
        <v>1771</v>
      </c>
      <c r="C52" s="143">
        <v>1629</v>
      </c>
      <c r="D52" s="143">
        <v>1614</v>
      </c>
      <c r="E52" s="195">
        <v>99.0791896869245</v>
      </c>
    </row>
    <row r="53" s="368" customFormat="1" ht="24.9" customHeight="1" spans="1:5">
      <c r="A53" s="273" t="s">
        <v>211</v>
      </c>
      <c r="B53" s="143">
        <v>0</v>
      </c>
      <c r="C53" s="143"/>
      <c r="D53" s="143"/>
      <c r="E53" s="195"/>
    </row>
    <row r="54" s="368" customFormat="1" ht="24.9" customHeight="1" spans="1:5">
      <c r="A54" s="273" t="s">
        <v>212</v>
      </c>
      <c r="B54" s="143">
        <v>0</v>
      </c>
      <c r="C54" s="143"/>
      <c r="D54" s="143"/>
      <c r="E54" s="195"/>
    </row>
    <row r="55" s="368" customFormat="1" ht="24.9" customHeight="1" spans="1:5">
      <c r="A55" s="273" t="s">
        <v>213</v>
      </c>
      <c r="B55" s="143">
        <v>0</v>
      </c>
      <c r="C55" s="143"/>
      <c r="D55" s="143"/>
      <c r="E55" s="195"/>
    </row>
    <row r="56" s="368" customFormat="1" ht="24.9" customHeight="1" spans="1:5">
      <c r="A56" s="273" t="s">
        <v>214</v>
      </c>
      <c r="B56" s="143">
        <v>293</v>
      </c>
      <c r="C56" s="143">
        <v>384</v>
      </c>
      <c r="D56" s="143">
        <v>359</v>
      </c>
      <c r="E56" s="195">
        <v>93.4895833333333</v>
      </c>
    </row>
    <row r="57" s="369" customFormat="1" ht="24.9" customHeight="1" spans="1:5">
      <c r="A57" s="271" t="s">
        <v>215</v>
      </c>
      <c r="B57" s="146">
        <f>SUM(B58:B60)</f>
        <v>0</v>
      </c>
      <c r="C57" s="146">
        <f>SUM(C58:C60)</f>
        <v>0</v>
      </c>
      <c r="D57" s="146">
        <f>SUM(D58:D60)</f>
        <v>0</v>
      </c>
      <c r="E57" s="198"/>
    </row>
    <row r="58" s="368" customFormat="1" ht="24.9" customHeight="1" spans="1:5">
      <c r="A58" s="273" t="s">
        <v>216</v>
      </c>
      <c r="B58" s="143"/>
      <c r="C58" s="143"/>
      <c r="D58" s="143"/>
      <c r="E58" s="195"/>
    </row>
    <row r="59" s="368" customFormat="1" ht="24.9" customHeight="1" spans="1:5">
      <c r="A59" s="273" t="s">
        <v>217</v>
      </c>
      <c r="B59" s="143"/>
      <c r="C59" s="143"/>
      <c r="D59" s="143"/>
      <c r="E59" s="195"/>
    </row>
    <row r="60" s="368" customFormat="1" ht="24.9" customHeight="1" spans="1:5">
      <c r="A60" s="273" t="s">
        <v>218</v>
      </c>
      <c r="B60" s="143"/>
      <c r="C60" s="143"/>
      <c r="D60" s="143"/>
      <c r="E60" s="195"/>
    </row>
    <row r="61" s="369" customFormat="1" ht="24.9" customHeight="1" spans="1:5">
      <c r="A61" s="271" t="s">
        <v>219</v>
      </c>
      <c r="B61" s="146">
        <f>SUM(B62:B65)</f>
        <v>1600</v>
      </c>
      <c r="C61" s="146">
        <f>SUM(C62:C65)</f>
        <v>1474</v>
      </c>
      <c r="D61" s="146">
        <f>SUM(D62:D65)</f>
        <v>1474</v>
      </c>
      <c r="E61" s="198">
        <v>100</v>
      </c>
    </row>
    <row r="62" s="368" customFormat="1" ht="24.9" customHeight="1" spans="1:5">
      <c r="A62" s="273" t="s">
        <v>220</v>
      </c>
      <c r="B62" s="143">
        <v>1600</v>
      </c>
      <c r="C62" s="143">
        <v>1464</v>
      </c>
      <c r="D62" s="143">
        <v>1464</v>
      </c>
      <c r="E62" s="195">
        <v>100</v>
      </c>
    </row>
    <row r="63" s="368" customFormat="1" ht="24.9" customHeight="1" spans="1:5">
      <c r="A63" s="273" t="s">
        <v>221</v>
      </c>
      <c r="B63" s="143">
        <v>0</v>
      </c>
      <c r="C63" s="143"/>
      <c r="D63" s="143"/>
      <c r="E63" s="195"/>
    </row>
    <row r="64" s="368" customFormat="1" ht="24.9" customHeight="1" spans="1:5">
      <c r="A64" s="273" t="s">
        <v>222</v>
      </c>
      <c r="B64" s="143">
        <v>0</v>
      </c>
      <c r="C64" s="143">
        <v>10</v>
      </c>
      <c r="D64" s="143">
        <v>10</v>
      </c>
      <c r="E64" s="195">
        <v>100</v>
      </c>
    </row>
    <row r="65" s="368" customFormat="1" ht="24.9" customHeight="1" spans="1:5">
      <c r="A65" s="273" t="s">
        <v>223</v>
      </c>
      <c r="B65" s="143">
        <v>0</v>
      </c>
      <c r="C65" s="143"/>
      <c r="D65" s="143"/>
      <c r="E65" s="195"/>
    </row>
    <row r="66" s="369" customFormat="1" ht="24.9" customHeight="1" spans="1:5">
      <c r="A66" s="271" t="s">
        <v>224</v>
      </c>
      <c r="B66" s="146">
        <f>SUM(B67:B71)</f>
        <v>13765</v>
      </c>
      <c r="C66" s="146">
        <f>SUM(C67:C71)</f>
        <v>385</v>
      </c>
      <c r="D66" s="146">
        <f>SUM(D67:D71)</f>
        <v>0</v>
      </c>
      <c r="E66" s="198"/>
    </row>
    <row r="67" s="368" customFormat="1" ht="24.9" customHeight="1" spans="1:5">
      <c r="A67" s="273" t="s">
        <v>225</v>
      </c>
      <c r="B67" s="143">
        <v>0</v>
      </c>
      <c r="C67" s="143"/>
      <c r="D67" s="143"/>
      <c r="E67" s="195"/>
    </row>
    <row r="68" s="368" customFormat="1" ht="30" customHeight="1" spans="1:5">
      <c r="A68" s="273" t="s">
        <v>226</v>
      </c>
      <c r="B68" s="143">
        <v>0</v>
      </c>
      <c r="C68" s="143"/>
      <c r="D68" s="143"/>
      <c r="E68" s="195"/>
    </row>
    <row r="69" s="268" customFormat="1" ht="24.9" customHeight="1" spans="1:5">
      <c r="A69" s="273" t="s">
        <v>227</v>
      </c>
      <c r="B69" s="143">
        <v>0</v>
      </c>
      <c r="C69" s="143"/>
      <c r="D69" s="143"/>
      <c r="E69" s="195"/>
    </row>
    <row r="70" s="368" customFormat="1" ht="24.9" customHeight="1" spans="1:5">
      <c r="A70" s="273" t="s">
        <v>228</v>
      </c>
      <c r="B70" s="143">
        <v>0</v>
      </c>
      <c r="C70" s="143"/>
      <c r="D70" s="143"/>
      <c r="E70" s="195"/>
    </row>
    <row r="71" s="368" customFormat="1" ht="24.9" customHeight="1" spans="1:5">
      <c r="A71" s="273" t="s">
        <v>229</v>
      </c>
      <c r="B71" s="143">
        <v>13765</v>
      </c>
      <c r="C71" s="143">
        <v>385</v>
      </c>
      <c r="D71" s="143"/>
      <c r="E71" s="195"/>
    </row>
    <row r="72" s="369" customFormat="1" ht="24.9" customHeight="1" spans="1:5">
      <c r="A72" s="197" t="s">
        <v>122</v>
      </c>
      <c r="B72" s="146">
        <f>B66+B61+B51+B46+B42+B39+B35+B28+B20+B9+B4+B57</f>
        <v>52254</v>
      </c>
      <c r="C72" s="146">
        <f>C66+C61+C51+C46+C42+C39+C35+C28+C20+C9+C4+C57</f>
        <v>79758</v>
      </c>
      <c r="D72" s="146">
        <f>D66+D61+D51+D46+D42+D39+D35+D28+D20+D9+D4+D57</f>
        <v>71109</v>
      </c>
      <c r="E72" s="198">
        <v>89.1559467388851</v>
      </c>
    </row>
  </sheetData>
  <mergeCells count="2">
    <mergeCell ref="A1:E1"/>
    <mergeCell ref="C2:E2"/>
  </mergeCells>
  <printOptions horizontalCentered="1"/>
  <pageMargins left="0.708333333333333" right="0.708333333333333" top="0.747916666666667" bottom="0.747916666666667" header="0.314583333333333" footer="0.314583333333333"/>
  <pageSetup paperSize="9" firstPageNumber="49" orientation="portrait" useFirstPageNumber="1"/>
  <headerFooter>
    <oddFooter>&amp;C&amp;P</oddFoot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5"/>
  <sheetViews>
    <sheetView workbookViewId="0">
      <selection activeCell="B9" sqref="B9"/>
    </sheetView>
  </sheetViews>
  <sheetFormatPr defaultColWidth="9" defaultRowHeight="30" customHeight="1" outlineLevelCol="4"/>
  <cols>
    <col min="1" max="1" width="30.375" style="40" customWidth="1"/>
    <col min="2" max="2" width="10.625" style="40" customWidth="1"/>
    <col min="3" max="3" width="32.375" style="40" customWidth="1"/>
    <col min="4" max="4" width="10.625" style="40" customWidth="1"/>
    <col min="5" max="16384" width="9" style="40"/>
  </cols>
  <sheetData>
    <row r="1" customHeight="1" spans="1:5">
      <c r="A1" s="41" t="s">
        <v>1746</v>
      </c>
      <c r="B1" s="41"/>
      <c r="C1" s="41"/>
      <c r="D1" s="41"/>
    </row>
    <row r="2" ht="20.1" customHeight="1" spans="1:5">
      <c r="D2" s="42" t="s">
        <v>1542</v>
      </c>
    </row>
    <row r="3" s="37" customFormat="1" customHeight="1" spans="1:5">
      <c r="A3" s="43" t="s">
        <v>1256</v>
      </c>
      <c r="B3" s="43" t="s">
        <v>1747</v>
      </c>
      <c r="C3" s="43" t="s">
        <v>1256</v>
      </c>
      <c r="D3" s="43" t="s">
        <v>1747</v>
      </c>
    </row>
    <row r="4" s="38" customFormat="1" customHeight="1" spans="1:5">
      <c r="A4" s="44" t="s">
        <v>1748</v>
      </c>
      <c r="B4" s="45"/>
      <c r="C4" s="46" t="s">
        <v>1749</v>
      </c>
      <c r="D4" s="45"/>
    </row>
    <row r="5" customHeight="1" spans="1:5">
      <c r="A5" s="47" t="s">
        <v>1750</v>
      </c>
      <c r="B5" s="48"/>
      <c r="C5" s="47" t="s">
        <v>1751</v>
      </c>
      <c r="D5" s="48"/>
    </row>
    <row r="6" customHeight="1" spans="1:5">
      <c r="A6" s="47" t="s">
        <v>1752</v>
      </c>
      <c r="B6" s="48"/>
      <c r="C6" s="47" t="s">
        <v>1753</v>
      </c>
      <c r="D6" s="48"/>
    </row>
    <row r="7" customHeight="1" spans="1:5">
      <c r="A7" s="47" t="s">
        <v>1754</v>
      </c>
      <c r="B7" s="48"/>
      <c r="C7" s="47" t="s">
        <v>1755</v>
      </c>
      <c r="D7" s="48"/>
    </row>
    <row r="8" customHeight="1" spans="1:5">
      <c r="A8" s="47" t="s">
        <v>1756</v>
      </c>
      <c r="B8" s="48"/>
      <c r="C8" s="47" t="s">
        <v>1757</v>
      </c>
      <c r="D8" s="48"/>
    </row>
    <row r="9" customHeight="1" spans="1:5">
      <c r="A9" s="47" t="s">
        <v>1758</v>
      </c>
      <c r="B9" s="48"/>
      <c r="C9" s="47" t="s">
        <v>1759</v>
      </c>
      <c r="D9" s="48"/>
    </row>
    <row r="10" customHeight="1" spans="1:5">
      <c r="A10" s="47" t="s">
        <v>1760</v>
      </c>
      <c r="B10" s="48"/>
      <c r="C10" s="47" t="s">
        <v>1761</v>
      </c>
      <c r="D10" s="48"/>
    </row>
    <row r="11" s="39" customFormat="1" customHeight="1" spans="1:5">
      <c r="A11" s="49" t="s">
        <v>1762</v>
      </c>
      <c r="B11" s="50"/>
      <c r="C11" s="49" t="s">
        <v>1763</v>
      </c>
      <c r="D11" s="50"/>
      <c r="E11" s="51"/>
    </row>
    <row r="12" s="37" customFormat="1" customHeight="1" spans="1:5">
      <c r="A12" s="52" t="s">
        <v>1764</v>
      </c>
      <c r="B12" s="53"/>
      <c r="C12" s="52" t="s">
        <v>1765</v>
      </c>
      <c r="D12" s="53"/>
    </row>
    <row r="13" customHeight="1" spans="1:5">
      <c r="A13" s="54" t="s">
        <v>1370</v>
      </c>
      <c r="B13" s="55"/>
      <c r="C13" s="55"/>
      <c r="D13" s="55"/>
    </row>
    <row r="14" customHeight="1" spans="1:5">
      <c r="B14" s="56"/>
    </row>
    <row r="15" customHeight="1" spans="1:5">
      <c r="B15" s="56"/>
    </row>
  </sheetData>
  <mergeCells count="2">
    <mergeCell ref="A1:D1"/>
    <mergeCell ref="A13:D13"/>
  </mergeCells>
  <printOptions horizontalCentered="1"/>
  <pageMargins left="0.708333333333333" right="0.708333333333333" top="0.747916666666667" bottom="0.747916666666667" header="0.314583333333333" footer="0.314583333333333"/>
  <pageSetup paperSize="9" firstPageNumber="137" orientation="portrait" useFirstPageNumber="1"/>
  <headerFooter>
    <oddFooter>&amp;C&amp;P</odd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55"/>
  <sheetViews>
    <sheetView workbookViewId="0">
      <selection activeCell="H33" sqref="H33"/>
    </sheetView>
  </sheetViews>
  <sheetFormatPr defaultColWidth="9" defaultRowHeight="15" outlineLevelCol="3"/>
  <cols>
    <col min="1" max="1" width="53.75" style="57" customWidth="1"/>
    <col min="2" max="2" width="11.5" style="57" customWidth="1"/>
    <col min="3" max="3" width="21.75" style="57" customWidth="1"/>
    <col min="4" max="4" width="10.5" style="57" customWidth="1"/>
    <col min="5" max="256" width="9" style="57"/>
    <col min="257" max="257" width="53.75" style="57" customWidth="1"/>
    <col min="258" max="259" width="27.625" style="57" customWidth="1"/>
    <col min="260" max="512" width="9" style="57"/>
    <col min="513" max="513" width="53.75" style="57" customWidth="1"/>
    <col min="514" max="515" width="27.625" style="57" customWidth="1"/>
    <col min="516" max="768" width="9" style="57"/>
    <col min="769" max="769" width="53.75" style="57" customWidth="1"/>
    <col min="770" max="771" width="27.625" style="57" customWidth="1"/>
    <col min="772" max="1024" width="9" style="57"/>
    <col min="1025" max="1025" width="53.75" style="57" customWidth="1"/>
    <col min="1026" max="1027" width="27.625" style="57" customWidth="1"/>
    <col min="1028" max="1280" width="9" style="57"/>
    <col min="1281" max="1281" width="53.75" style="57" customWidth="1"/>
    <col min="1282" max="1283" width="27.625" style="57" customWidth="1"/>
    <col min="1284" max="1536" width="9" style="57"/>
    <col min="1537" max="1537" width="53.75" style="57" customWidth="1"/>
    <col min="1538" max="1539" width="27.625" style="57" customWidth="1"/>
    <col min="1540" max="1792" width="9" style="57"/>
    <col min="1793" max="1793" width="53.75" style="57" customWidth="1"/>
    <col min="1794" max="1795" width="27.625" style="57" customWidth="1"/>
    <col min="1796" max="2048" width="9" style="57"/>
    <col min="2049" max="2049" width="53.75" style="57" customWidth="1"/>
    <col min="2050" max="2051" width="27.625" style="57" customWidth="1"/>
    <col min="2052" max="2304" width="9" style="57"/>
    <col min="2305" max="2305" width="53.75" style="57" customWidth="1"/>
    <col min="2306" max="2307" width="27.625" style="57" customWidth="1"/>
    <col min="2308" max="2560" width="9" style="57"/>
    <col min="2561" max="2561" width="53.75" style="57" customWidth="1"/>
    <col min="2562" max="2563" width="27.625" style="57" customWidth="1"/>
    <col min="2564" max="2816" width="9" style="57"/>
    <col min="2817" max="2817" width="53.75" style="57" customWidth="1"/>
    <col min="2818" max="2819" width="27.625" style="57" customWidth="1"/>
    <col min="2820" max="3072" width="9" style="57"/>
    <col min="3073" max="3073" width="53.75" style="57" customWidth="1"/>
    <col min="3074" max="3075" width="27.625" style="57" customWidth="1"/>
    <col min="3076" max="3328" width="9" style="57"/>
    <col min="3329" max="3329" width="53.75" style="57" customWidth="1"/>
    <col min="3330" max="3331" width="27.625" style="57" customWidth="1"/>
    <col min="3332" max="3584" width="9" style="57"/>
    <col min="3585" max="3585" width="53.75" style="57" customWidth="1"/>
    <col min="3586" max="3587" width="27.625" style="57" customWidth="1"/>
    <col min="3588" max="3840" width="9" style="57"/>
    <col min="3841" max="3841" width="53.75" style="57" customWidth="1"/>
    <col min="3842" max="3843" width="27.625" style="57" customWidth="1"/>
    <col min="3844" max="4096" width="9" style="57"/>
    <col min="4097" max="4097" width="53.75" style="57" customWidth="1"/>
    <col min="4098" max="4099" width="27.625" style="57" customWidth="1"/>
    <col min="4100" max="4352" width="9" style="57"/>
    <col min="4353" max="4353" width="53.75" style="57" customWidth="1"/>
    <col min="4354" max="4355" width="27.625" style="57" customWidth="1"/>
    <col min="4356" max="4608" width="9" style="57"/>
    <col min="4609" max="4609" width="53.75" style="57" customWidth="1"/>
    <col min="4610" max="4611" width="27.625" style="57" customWidth="1"/>
    <col min="4612" max="4864" width="9" style="57"/>
    <col min="4865" max="4865" width="53.75" style="57" customWidth="1"/>
    <col min="4866" max="4867" width="27.625" style="57" customWidth="1"/>
    <col min="4868" max="5120" width="9" style="57"/>
    <col min="5121" max="5121" width="53.75" style="57" customWidth="1"/>
    <col min="5122" max="5123" width="27.625" style="57" customWidth="1"/>
    <col min="5124" max="5376" width="9" style="57"/>
    <col min="5377" max="5377" width="53.75" style="57" customWidth="1"/>
    <col min="5378" max="5379" width="27.625" style="57" customWidth="1"/>
    <col min="5380" max="5632" width="9" style="57"/>
    <col min="5633" max="5633" width="53.75" style="57" customWidth="1"/>
    <col min="5634" max="5635" width="27.625" style="57" customWidth="1"/>
    <col min="5636" max="5888" width="9" style="57"/>
    <col min="5889" max="5889" width="53.75" style="57" customWidth="1"/>
    <col min="5890" max="5891" width="27.625" style="57" customWidth="1"/>
    <col min="5892" max="6144" width="9" style="57"/>
    <col min="6145" max="6145" width="53.75" style="57" customWidth="1"/>
    <col min="6146" max="6147" width="27.625" style="57" customWidth="1"/>
    <col min="6148" max="6400" width="9" style="57"/>
    <col min="6401" max="6401" width="53.75" style="57" customWidth="1"/>
    <col min="6402" max="6403" width="27.625" style="57" customWidth="1"/>
    <col min="6404" max="6656" width="9" style="57"/>
    <col min="6657" max="6657" width="53.75" style="57" customWidth="1"/>
    <col min="6658" max="6659" width="27.625" style="57" customWidth="1"/>
    <col min="6660" max="6912" width="9" style="57"/>
    <col min="6913" max="6913" width="53.75" style="57" customWidth="1"/>
    <col min="6914" max="6915" width="27.625" style="57" customWidth="1"/>
    <col min="6916" max="7168" width="9" style="57"/>
    <col min="7169" max="7169" width="53.75" style="57" customWidth="1"/>
    <col min="7170" max="7171" width="27.625" style="57" customWidth="1"/>
    <col min="7172" max="7424" width="9" style="57"/>
    <col min="7425" max="7425" width="53.75" style="57" customWidth="1"/>
    <col min="7426" max="7427" width="27.625" style="57" customWidth="1"/>
    <col min="7428" max="7680" width="9" style="57"/>
    <col min="7681" max="7681" width="53.75" style="57" customWidth="1"/>
    <col min="7682" max="7683" width="27.625" style="57" customWidth="1"/>
    <col min="7684" max="7936" width="9" style="57"/>
    <col min="7937" max="7937" width="53.75" style="57" customWidth="1"/>
    <col min="7938" max="7939" width="27.625" style="57" customWidth="1"/>
    <col min="7940" max="8192" width="9" style="57"/>
    <col min="8193" max="8193" width="53.75" style="57" customWidth="1"/>
    <col min="8194" max="8195" width="27.625" style="57" customWidth="1"/>
    <col min="8196" max="8448" width="9" style="57"/>
    <col min="8449" max="8449" width="53.75" style="57" customWidth="1"/>
    <col min="8450" max="8451" width="27.625" style="57" customWidth="1"/>
    <col min="8452" max="8704" width="9" style="57"/>
    <col min="8705" max="8705" width="53.75" style="57" customWidth="1"/>
    <col min="8706" max="8707" width="27.625" style="57" customWidth="1"/>
    <col min="8708" max="8960" width="9" style="57"/>
    <col min="8961" max="8961" width="53.75" style="57" customWidth="1"/>
    <col min="8962" max="8963" width="27.625" style="57" customWidth="1"/>
    <col min="8964" max="9216" width="9" style="57"/>
    <col min="9217" max="9217" width="53.75" style="57" customWidth="1"/>
    <col min="9218" max="9219" width="27.625" style="57" customWidth="1"/>
    <col min="9220" max="9472" width="9" style="57"/>
    <col min="9473" max="9473" width="53.75" style="57" customWidth="1"/>
    <col min="9474" max="9475" width="27.625" style="57" customWidth="1"/>
    <col min="9476" max="9728" width="9" style="57"/>
    <col min="9729" max="9729" width="53.75" style="57" customWidth="1"/>
    <col min="9730" max="9731" width="27.625" style="57" customWidth="1"/>
    <col min="9732" max="9984" width="9" style="57"/>
    <col min="9985" max="9985" width="53.75" style="57" customWidth="1"/>
    <col min="9986" max="9987" width="27.625" style="57" customWidth="1"/>
    <col min="9988" max="10240" width="9" style="57"/>
    <col min="10241" max="10241" width="53.75" style="57" customWidth="1"/>
    <col min="10242" max="10243" width="27.625" style="57" customWidth="1"/>
    <col min="10244" max="10496" width="9" style="57"/>
    <col min="10497" max="10497" width="53.75" style="57" customWidth="1"/>
    <col min="10498" max="10499" width="27.625" style="57" customWidth="1"/>
    <col min="10500" max="10752" width="9" style="57"/>
    <col min="10753" max="10753" width="53.75" style="57" customWidth="1"/>
    <col min="10754" max="10755" width="27.625" style="57" customWidth="1"/>
    <col min="10756" max="11008" width="9" style="57"/>
    <col min="11009" max="11009" width="53.75" style="57" customWidth="1"/>
    <col min="11010" max="11011" width="27.625" style="57" customWidth="1"/>
    <col min="11012" max="11264" width="9" style="57"/>
    <col min="11265" max="11265" width="53.75" style="57" customWidth="1"/>
    <col min="11266" max="11267" width="27.625" style="57" customWidth="1"/>
    <col min="11268" max="11520" width="9" style="57"/>
    <col min="11521" max="11521" width="53.75" style="57" customWidth="1"/>
    <col min="11522" max="11523" width="27.625" style="57" customWidth="1"/>
    <col min="11524" max="11776" width="9" style="57"/>
    <col min="11777" max="11777" width="53.75" style="57" customWidth="1"/>
    <col min="11778" max="11779" width="27.625" style="57" customWidth="1"/>
    <col min="11780" max="12032" width="9" style="57"/>
    <col min="12033" max="12033" width="53.75" style="57" customWidth="1"/>
    <col min="12034" max="12035" width="27.625" style="57" customWidth="1"/>
    <col min="12036" max="12288" width="9" style="57"/>
    <col min="12289" max="12289" width="53.75" style="57" customWidth="1"/>
    <col min="12290" max="12291" width="27.625" style="57" customWidth="1"/>
    <col min="12292" max="12544" width="9" style="57"/>
    <col min="12545" max="12545" width="53.75" style="57" customWidth="1"/>
    <col min="12546" max="12547" width="27.625" style="57" customWidth="1"/>
    <col min="12548" max="12800" width="9" style="57"/>
    <col min="12801" max="12801" width="53.75" style="57" customWidth="1"/>
    <col min="12802" max="12803" width="27.625" style="57" customWidth="1"/>
    <col min="12804" max="13056" width="9" style="57"/>
    <col min="13057" max="13057" width="53.75" style="57" customWidth="1"/>
    <col min="13058" max="13059" width="27.625" style="57" customWidth="1"/>
    <col min="13060" max="13312" width="9" style="57"/>
    <col min="13313" max="13313" width="53.75" style="57" customWidth="1"/>
    <col min="13314" max="13315" width="27.625" style="57" customWidth="1"/>
    <col min="13316" max="13568" width="9" style="57"/>
    <col min="13569" max="13569" width="53.75" style="57" customWidth="1"/>
    <col min="13570" max="13571" width="27.625" style="57" customWidth="1"/>
    <col min="13572" max="13824" width="9" style="57"/>
    <col min="13825" max="13825" width="53.75" style="57" customWidth="1"/>
    <col min="13826" max="13827" width="27.625" style="57" customWidth="1"/>
    <col min="13828" max="14080" width="9" style="57"/>
    <col min="14081" max="14081" width="53.75" style="57" customWidth="1"/>
    <col min="14082" max="14083" width="27.625" style="57" customWidth="1"/>
    <col min="14084" max="14336" width="9" style="57"/>
    <col min="14337" max="14337" width="53.75" style="57" customWidth="1"/>
    <col min="14338" max="14339" width="27.625" style="57" customWidth="1"/>
    <col min="14340" max="14592" width="9" style="57"/>
    <col min="14593" max="14593" width="53.75" style="57" customWidth="1"/>
    <col min="14594" max="14595" width="27.625" style="57" customWidth="1"/>
    <col min="14596" max="14848" width="9" style="57"/>
    <col min="14849" max="14849" width="53.75" style="57" customWidth="1"/>
    <col min="14850" max="14851" width="27.625" style="57" customWidth="1"/>
    <col min="14852" max="15104" width="9" style="57"/>
    <col min="15105" max="15105" width="53.75" style="57" customWidth="1"/>
    <col min="15106" max="15107" width="27.625" style="57" customWidth="1"/>
    <col min="15108" max="15360" width="9" style="57"/>
    <col min="15361" max="15361" width="53.75" style="57" customWidth="1"/>
    <col min="15362" max="15363" width="27.625" style="57" customWidth="1"/>
    <col min="15364" max="15616" width="9" style="57"/>
    <col min="15617" max="15617" width="53.75" style="57" customWidth="1"/>
    <col min="15618" max="15619" width="27.625" style="57" customWidth="1"/>
    <col min="15620" max="15872" width="9" style="57"/>
    <col min="15873" max="15873" width="53.75" style="57" customWidth="1"/>
    <col min="15874" max="15875" width="27.625" style="57" customWidth="1"/>
    <col min="15876" max="16128" width="9" style="57"/>
    <col min="16129" max="16129" width="53.75" style="57" customWidth="1"/>
    <col min="16130" max="16131" width="27.625" style="57" customWidth="1"/>
    <col min="16132" max="16384" width="9" style="57"/>
  </cols>
  <sheetData>
    <row r="1" ht="20.25" spans="1:3">
      <c r="A1" s="41" t="s">
        <v>1766</v>
      </c>
      <c r="B1" s="41"/>
      <c r="C1" s="41"/>
    </row>
    <row r="2" spans="1:3">
      <c r="A2" s="82"/>
      <c r="B2" s="82"/>
      <c r="C2" s="83" t="s">
        <v>1659</v>
      </c>
    </row>
    <row r="3" spans="1:3">
      <c r="A3" s="62" t="s">
        <v>1256</v>
      </c>
      <c r="B3" s="84" t="s">
        <v>1377</v>
      </c>
      <c r="C3" s="64" t="s">
        <v>1661</v>
      </c>
    </row>
    <row r="4" ht="15.75" spans="1:3">
      <c r="A4" s="85" t="s">
        <v>1662</v>
      </c>
      <c r="B4" s="86"/>
      <c r="C4" s="87"/>
    </row>
    <row r="5" ht="15.75" spans="1:3">
      <c r="A5" s="88" t="s">
        <v>1663</v>
      </c>
      <c r="B5" s="89"/>
      <c r="C5" s="87"/>
    </row>
    <row r="6" ht="15.75" spans="1:3">
      <c r="A6" s="88" t="s">
        <v>1664</v>
      </c>
      <c r="B6" s="89"/>
      <c r="C6" s="87"/>
    </row>
    <row r="7" ht="15.75" spans="1:3">
      <c r="A7" s="88" t="s">
        <v>1665</v>
      </c>
      <c r="B7" s="89"/>
      <c r="C7" s="87"/>
    </row>
    <row r="8" ht="15.75" spans="1:3">
      <c r="A8" s="88" t="s">
        <v>1666</v>
      </c>
      <c r="B8" s="90"/>
      <c r="C8" s="87"/>
    </row>
    <row r="9" ht="15.75" spans="1:3">
      <c r="A9" s="88" t="s">
        <v>1667</v>
      </c>
      <c r="B9" s="89"/>
      <c r="C9" s="87"/>
    </row>
    <row r="10" ht="15.75" spans="1:3">
      <c r="A10" s="85" t="s">
        <v>1668</v>
      </c>
      <c r="B10" s="86"/>
      <c r="C10" s="88"/>
    </row>
    <row r="11" ht="15.75" spans="1:3">
      <c r="A11" s="88" t="s">
        <v>1669</v>
      </c>
      <c r="B11" s="91"/>
      <c r="C11" s="88"/>
    </row>
    <row r="12" ht="15.75" spans="1:3">
      <c r="A12" s="88" t="s">
        <v>1670</v>
      </c>
      <c r="B12" s="92"/>
      <c r="C12" s="88"/>
    </row>
    <row r="13" ht="15.75" spans="1:3">
      <c r="A13" s="88" t="s">
        <v>1671</v>
      </c>
      <c r="B13" s="93"/>
      <c r="C13" s="88"/>
    </row>
    <row r="14" ht="15.75" spans="1:3">
      <c r="A14" s="88" t="s">
        <v>1672</v>
      </c>
      <c r="B14" s="93"/>
      <c r="C14" s="88"/>
    </row>
    <row r="15" ht="15.75" spans="1:3">
      <c r="A15" s="88" t="s">
        <v>1673</v>
      </c>
      <c r="B15" s="93"/>
      <c r="C15" s="88"/>
    </row>
    <row r="16" ht="15.75" spans="1:3">
      <c r="A16" s="88" t="s">
        <v>1674</v>
      </c>
      <c r="B16" s="94"/>
      <c r="C16" s="88"/>
    </row>
    <row r="17" ht="15.75" spans="1:4">
      <c r="A17" s="85" t="s">
        <v>1675</v>
      </c>
      <c r="B17" s="86"/>
      <c r="C17" s="88"/>
    </row>
    <row r="18" ht="15.75" spans="1:4">
      <c r="A18" s="88" t="s">
        <v>1676</v>
      </c>
      <c r="B18" s="73"/>
      <c r="C18" s="88"/>
    </row>
    <row r="19" ht="15.75" spans="1:4">
      <c r="A19" s="88" t="s">
        <v>1677</v>
      </c>
      <c r="B19" s="73"/>
      <c r="C19" s="88"/>
    </row>
    <row r="20" ht="15.75" spans="1:4">
      <c r="A20" s="88" t="s">
        <v>1678</v>
      </c>
      <c r="B20" s="73"/>
      <c r="C20" s="88"/>
    </row>
    <row r="21" ht="15.75" spans="1:4">
      <c r="A21" s="88" t="s">
        <v>1679</v>
      </c>
      <c r="B21" s="73"/>
      <c r="C21" s="88"/>
    </row>
    <row r="22" ht="15.75" spans="1:4">
      <c r="A22" s="88" t="s">
        <v>1680</v>
      </c>
      <c r="B22" s="73"/>
      <c r="C22" s="88"/>
    </row>
    <row r="23" ht="15.75" spans="1:4">
      <c r="A23" s="85" t="s">
        <v>1681</v>
      </c>
      <c r="B23" s="86"/>
      <c r="C23" s="88"/>
    </row>
    <row r="24" ht="15.75" spans="1:4">
      <c r="A24" s="88" t="s">
        <v>1682</v>
      </c>
      <c r="B24" s="73"/>
      <c r="C24" s="88"/>
    </row>
    <row r="25" ht="15.75" spans="1:4">
      <c r="A25" s="88" t="s">
        <v>1683</v>
      </c>
      <c r="B25" s="92"/>
      <c r="C25" s="88"/>
    </row>
    <row r="26" ht="15.75" spans="1:4">
      <c r="A26" s="88" t="s">
        <v>1684</v>
      </c>
      <c r="B26" s="94"/>
      <c r="C26" s="88"/>
    </row>
    <row r="27" ht="15.75" spans="1:4">
      <c r="A27" s="88" t="s">
        <v>1685</v>
      </c>
      <c r="B27" s="94"/>
      <c r="C27" s="88"/>
    </row>
    <row r="28" ht="15.75" spans="1:4">
      <c r="A28" s="85" t="s">
        <v>1686</v>
      </c>
      <c r="B28" s="86"/>
      <c r="C28" s="88"/>
    </row>
    <row r="29" ht="15.75" spans="1:4">
      <c r="A29" s="88" t="s">
        <v>1687</v>
      </c>
      <c r="B29" s="73"/>
      <c r="C29" s="88"/>
    </row>
    <row r="30" ht="15.75" spans="1:4">
      <c r="A30" s="88" t="s">
        <v>1688</v>
      </c>
      <c r="B30" s="73"/>
      <c r="C30" s="95"/>
      <c r="D30" s="96"/>
    </row>
    <row r="31" ht="15.75" spans="1:4">
      <c r="A31" s="88" t="s">
        <v>1689</v>
      </c>
      <c r="B31" s="73"/>
      <c r="C31" s="88"/>
    </row>
    <row r="32" ht="15.75" spans="1:4">
      <c r="A32" s="88" t="s">
        <v>1690</v>
      </c>
      <c r="B32" s="73"/>
      <c r="C32" s="88"/>
    </row>
    <row r="33" ht="15.75" spans="1:3">
      <c r="A33" s="88" t="s">
        <v>1691</v>
      </c>
      <c r="B33" s="73"/>
      <c r="C33" s="88"/>
    </row>
    <row r="34" ht="15.75" spans="1:3">
      <c r="A34" s="88" t="s">
        <v>1692</v>
      </c>
      <c r="B34" s="73"/>
      <c r="C34" s="88"/>
    </row>
    <row r="35" ht="15.75" spans="1:3">
      <c r="A35" s="88" t="s">
        <v>1693</v>
      </c>
      <c r="B35" s="73"/>
      <c r="C35" s="88"/>
    </row>
    <row r="36" ht="15.75" spans="1:3">
      <c r="A36" s="85" t="s">
        <v>1694</v>
      </c>
      <c r="B36" s="86"/>
      <c r="C36" s="97"/>
    </row>
    <row r="37" ht="15.75" spans="1:3">
      <c r="A37" s="88" t="s">
        <v>1695</v>
      </c>
      <c r="B37" s="90"/>
      <c r="C37" s="97"/>
    </row>
    <row r="38" ht="15.75" spans="1:3">
      <c r="A38" s="88" t="s">
        <v>1696</v>
      </c>
      <c r="B38" s="90"/>
      <c r="C38" s="97"/>
    </row>
    <row r="39" ht="15.75" spans="1:3">
      <c r="A39" s="88" t="s">
        <v>1697</v>
      </c>
      <c r="B39" s="90"/>
      <c r="C39" s="97"/>
    </row>
    <row r="40" ht="15.75" spans="1:3">
      <c r="A40" s="88" t="s">
        <v>1698</v>
      </c>
      <c r="B40" s="90"/>
      <c r="C40" s="97"/>
    </row>
    <row r="41" ht="15.75" spans="1:3">
      <c r="A41" s="88" t="s">
        <v>1699</v>
      </c>
      <c r="B41" s="90"/>
      <c r="C41" s="97"/>
    </row>
    <row r="42" ht="15.75" spans="1:3">
      <c r="A42" s="85" t="s">
        <v>1700</v>
      </c>
      <c r="B42" s="86"/>
      <c r="C42" s="98"/>
    </row>
    <row r="43" ht="15.75" spans="1:3">
      <c r="A43" s="88" t="s">
        <v>1701</v>
      </c>
      <c r="B43" s="73"/>
      <c r="C43" s="99"/>
    </row>
    <row r="44" ht="15.75" spans="1:3">
      <c r="A44" s="88" t="s">
        <v>1702</v>
      </c>
      <c r="B44" s="73"/>
      <c r="C44" s="99"/>
    </row>
    <row r="45" ht="15.75" spans="1:3">
      <c r="A45" s="88" t="s">
        <v>1703</v>
      </c>
      <c r="B45" s="73"/>
      <c r="C45" s="99"/>
    </row>
    <row r="46" ht="15.75" spans="1:3">
      <c r="A46" s="88" t="s">
        <v>1704</v>
      </c>
      <c r="B46" s="73"/>
      <c r="C46" s="99"/>
    </row>
    <row r="47" ht="15.75" spans="1:3">
      <c r="A47" s="100" t="s">
        <v>1705</v>
      </c>
      <c r="B47" s="86"/>
      <c r="C47" s="88"/>
    </row>
    <row r="49" spans="1:4">
      <c r="A49" s="80" t="s">
        <v>1370</v>
      </c>
    </row>
    <row r="55" spans="1:4">
      <c r="B55" s="101"/>
      <c r="D55" s="101"/>
    </row>
  </sheetData>
  <mergeCells count="1">
    <mergeCell ref="A1:C1"/>
  </mergeCells>
  <pageMargins left="0.7" right="0.7" top="0.75" bottom="0.75" header="0.3" footer="0.3"/>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50"/>
  <sheetViews>
    <sheetView workbookViewId="0">
      <selection activeCell="A11" sqref="A11"/>
    </sheetView>
  </sheetViews>
  <sheetFormatPr defaultColWidth="9" defaultRowHeight="15" outlineLevelCol="2"/>
  <cols>
    <col min="1" max="1" width="48.875" style="57" customWidth="1"/>
    <col min="2" max="2" width="13.25" style="58" customWidth="1"/>
    <col min="3" max="3" width="24" style="57" customWidth="1"/>
    <col min="4" max="254" width="9" style="57"/>
    <col min="255" max="255" width="55.75" style="57" customWidth="1"/>
    <col min="256" max="256" width="22" style="57" customWidth="1"/>
    <col min="257" max="257" width="30.375" style="57" customWidth="1"/>
    <col min="258" max="258" width="16.5" style="57" customWidth="1"/>
    <col min="259" max="510" width="9" style="57"/>
    <col min="511" max="511" width="55.75" style="57" customWidth="1"/>
    <col min="512" max="512" width="22" style="57" customWidth="1"/>
    <col min="513" max="513" width="30.375" style="57" customWidth="1"/>
    <col min="514" max="514" width="16.5" style="57" customWidth="1"/>
    <col min="515" max="766" width="9" style="57"/>
    <col min="767" max="767" width="55.75" style="57" customWidth="1"/>
    <col min="768" max="768" width="22" style="57" customWidth="1"/>
    <col min="769" max="769" width="30.375" style="57" customWidth="1"/>
    <col min="770" max="770" width="16.5" style="57" customWidth="1"/>
    <col min="771" max="1022" width="9" style="57"/>
    <col min="1023" max="1023" width="55.75" style="57" customWidth="1"/>
    <col min="1024" max="1024" width="22" style="57" customWidth="1"/>
    <col min="1025" max="1025" width="30.375" style="57" customWidth="1"/>
    <col min="1026" max="1026" width="16.5" style="57" customWidth="1"/>
    <col min="1027" max="1278" width="9" style="57"/>
    <col min="1279" max="1279" width="55.75" style="57" customWidth="1"/>
    <col min="1280" max="1280" width="22" style="57" customWidth="1"/>
    <col min="1281" max="1281" width="30.375" style="57" customWidth="1"/>
    <col min="1282" max="1282" width="16.5" style="57" customWidth="1"/>
    <col min="1283" max="1534" width="9" style="57"/>
    <col min="1535" max="1535" width="55.75" style="57" customWidth="1"/>
    <col min="1536" max="1536" width="22" style="57" customWidth="1"/>
    <col min="1537" max="1537" width="30.375" style="57" customWidth="1"/>
    <col min="1538" max="1538" width="16.5" style="57" customWidth="1"/>
    <col min="1539" max="1790" width="9" style="57"/>
    <col min="1791" max="1791" width="55.75" style="57" customWidth="1"/>
    <col min="1792" max="1792" width="22" style="57" customWidth="1"/>
    <col min="1793" max="1793" width="30.375" style="57" customWidth="1"/>
    <col min="1794" max="1794" width="16.5" style="57" customWidth="1"/>
    <col min="1795" max="2046" width="9" style="57"/>
    <col min="2047" max="2047" width="55.75" style="57" customWidth="1"/>
    <col min="2048" max="2048" width="22" style="57" customWidth="1"/>
    <col min="2049" max="2049" width="30.375" style="57" customWidth="1"/>
    <col min="2050" max="2050" width="16.5" style="57" customWidth="1"/>
    <col min="2051" max="2302" width="9" style="57"/>
    <col min="2303" max="2303" width="55.75" style="57" customWidth="1"/>
    <col min="2304" max="2304" width="22" style="57" customWidth="1"/>
    <col min="2305" max="2305" width="30.375" style="57" customWidth="1"/>
    <col min="2306" max="2306" width="16.5" style="57" customWidth="1"/>
    <col min="2307" max="2558" width="9" style="57"/>
    <col min="2559" max="2559" width="55.75" style="57" customWidth="1"/>
    <col min="2560" max="2560" width="22" style="57" customWidth="1"/>
    <col min="2561" max="2561" width="30.375" style="57" customWidth="1"/>
    <col min="2562" max="2562" width="16.5" style="57" customWidth="1"/>
    <col min="2563" max="2814" width="9" style="57"/>
    <col min="2815" max="2815" width="55.75" style="57" customWidth="1"/>
    <col min="2816" max="2816" width="22" style="57" customWidth="1"/>
    <col min="2817" max="2817" width="30.375" style="57" customWidth="1"/>
    <col min="2818" max="2818" width="16.5" style="57" customWidth="1"/>
    <col min="2819" max="3070" width="9" style="57"/>
    <col min="3071" max="3071" width="55.75" style="57" customWidth="1"/>
    <col min="3072" max="3072" width="22" style="57" customWidth="1"/>
    <col min="3073" max="3073" width="30.375" style="57" customWidth="1"/>
    <col min="3074" max="3074" width="16.5" style="57" customWidth="1"/>
    <col min="3075" max="3326" width="9" style="57"/>
    <col min="3327" max="3327" width="55.75" style="57" customWidth="1"/>
    <col min="3328" max="3328" width="22" style="57" customWidth="1"/>
    <col min="3329" max="3329" width="30.375" style="57" customWidth="1"/>
    <col min="3330" max="3330" width="16.5" style="57" customWidth="1"/>
    <col min="3331" max="3582" width="9" style="57"/>
    <col min="3583" max="3583" width="55.75" style="57" customWidth="1"/>
    <col min="3584" max="3584" width="22" style="57" customWidth="1"/>
    <col min="3585" max="3585" width="30.375" style="57" customWidth="1"/>
    <col min="3586" max="3586" width="16.5" style="57" customWidth="1"/>
    <col min="3587" max="3838" width="9" style="57"/>
    <col min="3839" max="3839" width="55.75" style="57" customWidth="1"/>
    <col min="3840" max="3840" width="22" style="57" customWidth="1"/>
    <col min="3841" max="3841" width="30.375" style="57" customWidth="1"/>
    <col min="3842" max="3842" width="16.5" style="57" customWidth="1"/>
    <col min="3843" max="4094" width="9" style="57"/>
    <col min="4095" max="4095" width="55.75" style="57" customWidth="1"/>
    <col min="4096" max="4096" width="22" style="57" customWidth="1"/>
    <col min="4097" max="4097" width="30.375" style="57" customWidth="1"/>
    <col min="4098" max="4098" width="16.5" style="57" customWidth="1"/>
    <col min="4099" max="4350" width="9" style="57"/>
    <col min="4351" max="4351" width="55.75" style="57" customWidth="1"/>
    <col min="4352" max="4352" width="22" style="57" customWidth="1"/>
    <col min="4353" max="4353" width="30.375" style="57" customWidth="1"/>
    <col min="4354" max="4354" width="16.5" style="57" customWidth="1"/>
    <col min="4355" max="4606" width="9" style="57"/>
    <col min="4607" max="4607" width="55.75" style="57" customWidth="1"/>
    <col min="4608" max="4608" width="22" style="57" customWidth="1"/>
    <col min="4609" max="4609" width="30.375" style="57" customWidth="1"/>
    <col min="4610" max="4610" width="16.5" style="57" customWidth="1"/>
    <col min="4611" max="4862" width="9" style="57"/>
    <col min="4863" max="4863" width="55.75" style="57" customWidth="1"/>
    <col min="4864" max="4864" width="22" style="57" customWidth="1"/>
    <col min="4865" max="4865" width="30.375" style="57" customWidth="1"/>
    <col min="4866" max="4866" width="16.5" style="57" customWidth="1"/>
    <col min="4867" max="5118" width="9" style="57"/>
    <col min="5119" max="5119" width="55.75" style="57" customWidth="1"/>
    <col min="5120" max="5120" width="22" style="57" customWidth="1"/>
    <col min="5121" max="5121" width="30.375" style="57" customWidth="1"/>
    <col min="5122" max="5122" width="16.5" style="57" customWidth="1"/>
    <col min="5123" max="5374" width="9" style="57"/>
    <col min="5375" max="5375" width="55.75" style="57" customWidth="1"/>
    <col min="5376" max="5376" width="22" style="57" customWidth="1"/>
    <col min="5377" max="5377" width="30.375" style="57" customWidth="1"/>
    <col min="5378" max="5378" width="16.5" style="57" customWidth="1"/>
    <col min="5379" max="5630" width="9" style="57"/>
    <col min="5631" max="5631" width="55.75" style="57" customWidth="1"/>
    <col min="5632" max="5632" width="22" style="57" customWidth="1"/>
    <col min="5633" max="5633" width="30.375" style="57" customWidth="1"/>
    <col min="5634" max="5634" width="16.5" style="57" customWidth="1"/>
    <col min="5635" max="5886" width="9" style="57"/>
    <col min="5887" max="5887" width="55.75" style="57" customWidth="1"/>
    <col min="5888" max="5888" width="22" style="57" customWidth="1"/>
    <col min="5889" max="5889" width="30.375" style="57" customWidth="1"/>
    <col min="5890" max="5890" width="16.5" style="57" customWidth="1"/>
    <col min="5891" max="6142" width="9" style="57"/>
    <col min="6143" max="6143" width="55.75" style="57" customWidth="1"/>
    <col min="6144" max="6144" width="22" style="57" customWidth="1"/>
    <col min="6145" max="6145" width="30.375" style="57" customWidth="1"/>
    <col min="6146" max="6146" width="16.5" style="57" customWidth="1"/>
    <col min="6147" max="6398" width="9" style="57"/>
    <col min="6399" max="6399" width="55.75" style="57" customWidth="1"/>
    <col min="6400" max="6400" width="22" style="57" customWidth="1"/>
    <col min="6401" max="6401" width="30.375" style="57" customWidth="1"/>
    <col min="6402" max="6402" width="16.5" style="57" customWidth="1"/>
    <col min="6403" max="6654" width="9" style="57"/>
    <col min="6655" max="6655" width="55.75" style="57" customWidth="1"/>
    <col min="6656" max="6656" width="22" style="57" customWidth="1"/>
    <col min="6657" max="6657" width="30.375" style="57" customWidth="1"/>
    <col min="6658" max="6658" width="16.5" style="57" customWidth="1"/>
    <col min="6659" max="6910" width="9" style="57"/>
    <col min="6911" max="6911" width="55.75" style="57" customWidth="1"/>
    <col min="6912" max="6912" width="22" style="57" customWidth="1"/>
    <col min="6913" max="6913" width="30.375" style="57" customWidth="1"/>
    <col min="6914" max="6914" width="16.5" style="57" customWidth="1"/>
    <col min="6915" max="7166" width="9" style="57"/>
    <col min="7167" max="7167" width="55.75" style="57" customWidth="1"/>
    <col min="7168" max="7168" width="22" style="57" customWidth="1"/>
    <col min="7169" max="7169" width="30.375" style="57" customWidth="1"/>
    <col min="7170" max="7170" width="16.5" style="57" customWidth="1"/>
    <col min="7171" max="7422" width="9" style="57"/>
    <col min="7423" max="7423" width="55.75" style="57" customWidth="1"/>
    <col min="7424" max="7424" width="22" style="57" customWidth="1"/>
    <col min="7425" max="7425" width="30.375" style="57" customWidth="1"/>
    <col min="7426" max="7426" width="16.5" style="57" customWidth="1"/>
    <col min="7427" max="7678" width="9" style="57"/>
    <col min="7679" max="7679" width="55.75" style="57" customWidth="1"/>
    <col min="7680" max="7680" width="22" style="57" customWidth="1"/>
    <col min="7681" max="7681" width="30.375" style="57" customWidth="1"/>
    <col min="7682" max="7682" width="16.5" style="57" customWidth="1"/>
    <col min="7683" max="7934" width="9" style="57"/>
    <col min="7935" max="7935" width="55.75" style="57" customWidth="1"/>
    <col min="7936" max="7936" width="22" style="57" customWidth="1"/>
    <col min="7937" max="7937" width="30.375" style="57" customWidth="1"/>
    <col min="7938" max="7938" width="16.5" style="57" customWidth="1"/>
    <col min="7939" max="8190" width="9" style="57"/>
    <col min="8191" max="8191" width="55.75" style="57" customWidth="1"/>
    <col min="8192" max="8192" width="22" style="57" customWidth="1"/>
    <col min="8193" max="8193" width="30.375" style="57" customWidth="1"/>
    <col min="8194" max="8194" width="16.5" style="57" customWidth="1"/>
    <col min="8195" max="8446" width="9" style="57"/>
    <col min="8447" max="8447" width="55.75" style="57" customWidth="1"/>
    <col min="8448" max="8448" width="22" style="57" customWidth="1"/>
    <col min="8449" max="8449" width="30.375" style="57" customWidth="1"/>
    <col min="8450" max="8450" width="16.5" style="57" customWidth="1"/>
    <col min="8451" max="8702" width="9" style="57"/>
    <col min="8703" max="8703" width="55.75" style="57" customWidth="1"/>
    <col min="8704" max="8704" width="22" style="57" customWidth="1"/>
    <col min="8705" max="8705" width="30.375" style="57" customWidth="1"/>
    <col min="8706" max="8706" width="16.5" style="57" customWidth="1"/>
    <col min="8707" max="8958" width="9" style="57"/>
    <col min="8959" max="8959" width="55.75" style="57" customWidth="1"/>
    <col min="8960" max="8960" width="22" style="57" customWidth="1"/>
    <col min="8961" max="8961" width="30.375" style="57" customWidth="1"/>
    <col min="8962" max="8962" width="16.5" style="57" customWidth="1"/>
    <col min="8963" max="9214" width="9" style="57"/>
    <col min="9215" max="9215" width="55.75" style="57" customWidth="1"/>
    <col min="9216" max="9216" width="22" style="57" customWidth="1"/>
    <col min="9217" max="9217" width="30.375" style="57" customWidth="1"/>
    <col min="9218" max="9218" width="16.5" style="57" customWidth="1"/>
    <col min="9219" max="9470" width="9" style="57"/>
    <col min="9471" max="9471" width="55.75" style="57" customWidth="1"/>
    <col min="9472" max="9472" width="22" style="57" customWidth="1"/>
    <col min="9473" max="9473" width="30.375" style="57" customWidth="1"/>
    <col min="9474" max="9474" width="16.5" style="57" customWidth="1"/>
    <col min="9475" max="9726" width="9" style="57"/>
    <col min="9727" max="9727" width="55.75" style="57" customWidth="1"/>
    <col min="9728" max="9728" width="22" style="57" customWidth="1"/>
    <col min="9729" max="9729" width="30.375" style="57" customWidth="1"/>
    <col min="9730" max="9730" width="16.5" style="57" customWidth="1"/>
    <col min="9731" max="9982" width="9" style="57"/>
    <col min="9983" max="9983" width="55.75" style="57" customWidth="1"/>
    <col min="9984" max="9984" width="22" style="57" customWidth="1"/>
    <col min="9985" max="9985" width="30.375" style="57" customWidth="1"/>
    <col min="9986" max="9986" width="16.5" style="57" customWidth="1"/>
    <col min="9987" max="10238" width="9" style="57"/>
    <col min="10239" max="10239" width="55.75" style="57" customWidth="1"/>
    <col min="10240" max="10240" width="22" style="57" customWidth="1"/>
    <col min="10241" max="10241" width="30.375" style="57" customWidth="1"/>
    <col min="10242" max="10242" width="16.5" style="57" customWidth="1"/>
    <col min="10243" max="10494" width="9" style="57"/>
    <col min="10495" max="10495" width="55.75" style="57" customWidth="1"/>
    <col min="10496" max="10496" width="22" style="57" customWidth="1"/>
    <col min="10497" max="10497" width="30.375" style="57" customWidth="1"/>
    <col min="10498" max="10498" width="16.5" style="57" customWidth="1"/>
    <col min="10499" max="10750" width="9" style="57"/>
    <col min="10751" max="10751" width="55.75" style="57" customWidth="1"/>
    <col min="10752" max="10752" width="22" style="57" customWidth="1"/>
    <col min="10753" max="10753" width="30.375" style="57" customWidth="1"/>
    <col min="10754" max="10754" width="16.5" style="57" customWidth="1"/>
    <col min="10755" max="11006" width="9" style="57"/>
    <col min="11007" max="11007" width="55.75" style="57" customWidth="1"/>
    <col min="11008" max="11008" width="22" style="57" customWidth="1"/>
    <col min="11009" max="11009" width="30.375" style="57" customWidth="1"/>
    <col min="11010" max="11010" width="16.5" style="57" customWidth="1"/>
    <col min="11011" max="11262" width="9" style="57"/>
    <col min="11263" max="11263" width="55.75" style="57" customWidth="1"/>
    <col min="11264" max="11264" width="22" style="57" customWidth="1"/>
    <col min="11265" max="11265" width="30.375" style="57" customWidth="1"/>
    <col min="11266" max="11266" width="16.5" style="57" customWidth="1"/>
    <col min="11267" max="11518" width="9" style="57"/>
    <col min="11519" max="11519" width="55.75" style="57" customWidth="1"/>
    <col min="11520" max="11520" width="22" style="57" customWidth="1"/>
    <col min="11521" max="11521" width="30.375" style="57" customWidth="1"/>
    <col min="11522" max="11522" width="16.5" style="57" customWidth="1"/>
    <col min="11523" max="11774" width="9" style="57"/>
    <col min="11775" max="11775" width="55.75" style="57" customWidth="1"/>
    <col min="11776" max="11776" width="22" style="57" customWidth="1"/>
    <col min="11777" max="11777" width="30.375" style="57" customWidth="1"/>
    <col min="11778" max="11778" width="16.5" style="57" customWidth="1"/>
    <col min="11779" max="12030" width="9" style="57"/>
    <col min="12031" max="12031" width="55.75" style="57" customWidth="1"/>
    <col min="12032" max="12032" width="22" style="57" customWidth="1"/>
    <col min="12033" max="12033" width="30.375" style="57" customWidth="1"/>
    <col min="12034" max="12034" width="16.5" style="57" customWidth="1"/>
    <col min="12035" max="12286" width="9" style="57"/>
    <col min="12287" max="12287" width="55.75" style="57" customWidth="1"/>
    <col min="12288" max="12288" width="22" style="57" customWidth="1"/>
    <col min="12289" max="12289" width="30.375" style="57" customWidth="1"/>
    <col min="12290" max="12290" width="16.5" style="57" customWidth="1"/>
    <col min="12291" max="12542" width="9" style="57"/>
    <col min="12543" max="12543" width="55.75" style="57" customWidth="1"/>
    <col min="12544" max="12544" width="22" style="57" customWidth="1"/>
    <col min="12545" max="12545" width="30.375" style="57" customWidth="1"/>
    <col min="12546" max="12546" width="16.5" style="57" customWidth="1"/>
    <col min="12547" max="12798" width="9" style="57"/>
    <col min="12799" max="12799" width="55.75" style="57" customWidth="1"/>
    <col min="12800" max="12800" width="22" style="57" customWidth="1"/>
    <col min="12801" max="12801" width="30.375" style="57" customWidth="1"/>
    <col min="12802" max="12802" width="16.5" style="57" customWidth="1"/>
    <col min="12803" max="13054" width="9" style="57"/>
    <col min="13055" max="13055" width="55.75" style="57" customWidth="1"/>
    <col min="13056" max="13056" width="22" style="57" customWidth="1"/>
    <col min="13057" max="13057" width="30.375" style="57" customWidth="1"/>
    <col min="13058" max="13058" width="16.5" style="57" customWidth="1"/>
    <col min="13059" max="13310" width="9" style="57"/>
    <col min="13311" max="13311" width="55.75" style="57" customWidth="1"/>
    <col min="13312" max="13312" width="22" style="57" customWidth="1"/>
    <col min="13313" max="13313" width="30.375" style="57" customWidth="1"/>
    <col min="13314" max="13314" width="16.5" style="57" customWidth="1"/>
    <col min="13315" max="13566" width="9" style="57"/>
    <col min="13567" max="13567" width="55.75" style="57" customWidth="1"/>
    <col min="13568" max="13568" width="22" style="57" customWidth="1"/>
    <col min="13569" max="13569" width="30.375" style="57" customWidth="1"/>
    <col min="13570" max="13570" width="16.5" style="57" customWidth="1"/>
    <col min="13571" max="13822" width="9" style="57"/>
    <col min="13823" max="13823" width="55.75" style="57" customWidth="1"/>
    <col min="13824" max="13824" width="22" style="57" customWidth="1"/>
    <col min="13825" max="13825" width="30.375" style="57" customWidth="1"/>
    <col min="13826" max="13826" width="16.5" style="57" customWidth="1"/>
    <col min="13827" max="14078" width="9" style="57"/>
    <col min="14079" max="14079" width="55.75" style="57" customWidth="1"/>
    <col min="14080" max="14080" width="22" style="57" customWidth="1"/>
    <col min="14081" max="14081" width="30.375" style="57" customWidth="1"/>
    <col min="14082" max="14082" width="16.5" style="57" customWidth="1"/>
    <col min="14083" max="14334" width="9" style="57"/>
    <col min="14335" max="14335" width="55.75" style="57" customWidth="1"/>
    <col min="14336" max="14336" width="22" style="57" customWidth="1"/>
    <col min="14337" max="14337" width="30.375" style="57" customWidth="1"/>
    <col min="14338" max="14338" width="16.5" style="57" customWidth="1"/>
    <col min="14339" max="14590" width="9" style="57"/>
    <col min="14591" max="14591" width="55.75" style="57" customWidth="1"/>
    <col min="14592" max="14592" width="22" style="57" customWidth="1"/>
    <col min="14593" max="14593" width="30.375" style="57" customWidth="1"/>
    <col min="14594" max="14594" width="16.5" style="57" customWidth="1"/>
    <col min="14595" max="14846" width="9" style="57"/>
    <col min="14847" max="14847" width="55.75" style="57" customWidth="1"/>
    <col min="14848" max="14848" width="22" style="57" customWidth="1"/>
    <col min="14849" max="14849" width="30.375" style="57" customWidth="1"/>
    <col min="14850" max="14850" width="16.5" style="57" customWidth="1"/>
    <col min="14851" max="15102" width="9" style="57"/>
    <col min="15103" max="15103" width="55.75" style="57" customWidth="1"/>
    <col min="15104" max="15104" width="22" style="57" customWidth="1"/>
    <col min="15105" max="15105" width="30.375" style="57" customWidth="1"/>
    <col min="15106" max="15106" width="16.5" style="57" customWidth="1"/>
    <col min="15107" max="15358" width="9" style="57"/>
    <col min="15359" max="15359" width="55.75" style="57" customWidth="1"/>
    <col min="15360" max="15360" width="22" style="57" customWidth="1"/>
    <col min="15361" max="15361" width="30.375" style="57" customWidth="1"/>
    <col min="15362" max="15362" width="16.5" style="57" customWidth="1"/>
    <col min="15363" max="15614" width="9" style="57"/>
    <col min="15615" max="15615" width="55.75" style="57" customWidth="1"/>
    <col min="15616" max="15616" width="22" style="57" customWidth="1"/>
    <col min="15617" max="15617" width="30.375" style="57" customWidth="1"/>
    <col min="15618" max="15618" width="16.5" style="57" customWidth="1"/>
    <col min="15619" max="15870" width="9" style="57"/>
    <col min="15871" max="15871" width="55.75" style="57" customWidth="1"/>
    <col min="15872" max="15872" width="22" style="57" customWidth="1"/>
    <col min="15873" max="15873" width="30.375" style="57" customWidth="1"/>
    <col min="15874" max="15874" width="16.5" style="57" customWidth="1"/>
    <col min="15875" max="16126" width="9" style="57"/>
    <col min="16127" max="16127" width="55.75" style="57" customWidth="1"/>
    <col min="16128" max="16128" width="22" style="57" customWidth="1"/>
    <col min="16129" max="16129" width="30.375" style="57" customWidth="1"/>
    <col min="16130" max="16130" width="16.5" style="57" customWidth="1"/>
    <col min="16131" max="16384" width="9" style="57"/>
  </cols>
  <sheetData>
    <row r="1" ht="20.25" spans="1:3">
      <c r="A1" s="41" t="s">
        <v>1767</v>
      </c>
      <c r="B1" s="41"/>
      <c r="C1" s="41"/>
    </row>
    <row r="2" spans="1:3">
      <c r="A2" s="59"/>
      <c r="B2" s="60"/>
      <c r="C2" s="61" t="s">
        <v>1659</v>
      </c>
    </row>
    <row r="3" spans="1:3">
      <c r="A3" s="62" t="s">
        <v>1256</v>
      </c>
      <c r="B3" s="63" t="s">
        <v>1377</v>
      </c>
      <c r="C3" s="64" t="s">
        <v>1661</v>
      </c>
    </row>
    <row r="4" ht="15.75" spans="1:3">
      <c r="A4" s="65" t="s">
        <v>1707</v>
      </c>
      <c r="B4" s="66"/>
      <c r="C4" s="67"/>
    </row>
    <row r="5" ht="15.75" spans="1:3">
      <c r="A5" s="68" t="s">
        <v>1708</v>
      </c>
      <c r="B5" s="69"/>
      <c r="C5" s="67"/>
    </row>
    <row r="6" ht="15.75" spans="1:3">
      <c r="A6" s="68" t="s">
        <v>1709</v>
      </c>
      <c r="B6" s="69"/>
      <c r="C6" s="67"/>
    </row>
    <row r="7" ht="15.75" spans="1:3">
      <c r="A7" s="68" t="s">
        <v>1710</v>
      </c>
      <c r="B7" s="69"/>
      <c r="C7" s="67"/>
    </row>
    <row r="8" ht="15.75" spans="1:3">
      <c r="A8" s="68" t="s">
        <v>1711</v>
      </c>
      <c r="B8" s="69"/>
      <c r="C8" s="67"/>
    </row>
    <row r="9" ht="15.75" spans="1:3">
      <c r="A9" s="68" t="s">
        <v>1712</v>
      </c>
      <c r="B9" s="69"/>
      <c r="C9" s="67"/>
    </row>
    <row r="10" ht="15.75" spans="1:3">
      <c r="A10" s="68" t="s">
        <v>1713</v>
      </c>
      <c r="B10" s="69"/>
      <c r="C10" s="67"/>
    </row>
    <row r="11" ht="15.75" spans="1:3">
      <c r="A11" s="65" t="s">
        <v>1714</v>
      </c>
      <c r="B11" s="66"/>
      <c r="C11" s="68"/>
    </row>
    <row r="12" ht="15.75" spans="1:3">
      <c r="A12" s="68" t="s">
        <v>1715</v>
      </c>
      <c r="B12" s="70"/>
      <c r="C12" s="71"/>
    </row>
    <row r="13" ht="15.75" spans="1:3">
      <c r="A13" s="68" t="s">
        <v>1716</v>
      </c>
      <c r="B13" s="70"/>
      <c r="C13" s="71"/>
    </row>
    <row r="14" ht="15.75" spans="1:3">
      <c r="A14" s="68" t="s">
        <v>1710</v>
      </c>
      <c r="B14" s="70"/>
      <c r="C14" s="71"/>
    </row>
    <row r="15" ht="15.75" spans="1:3">
      <c r="A15" s="68" t="s">
        <v>1717</v>
      </c>
      <c r="B15" s="70"/>
      <c r="C15" s="71"/>
    </row>
    <row r="16" ht="15.75" spans="1:3">
      <c r="A16" s="72" t="s">
        <v>1718</v>
      </c>
      <c r="B16" s="70"/>
      <c r="C16" s="71"/>
    </row>
    <row r="17" ht="15.75" spans="1:3">
      <c r="A17" s="68" t="s">
        <v>1719</v>
      </c>
      <c r="B17" s="70"/>
      <c r="C17" s="71"/>
    </row>
    <row r="18" ht="15.75" spans="1:3">
      <c r="A18" s="68" t="s">
        <v>1720</v>
      </c>
      <c r="B18" s="70"/>
      <c r="C18" s="71"/>
    </row>
    <row r="19" ht="15.75" spans="1:3">
      <c r="A19" s="68" t="s">
        <v>1711</v>
      </c>
      <c r="B19" s="70"/>
      <c r="C19" s="71"/>
    </row>
    <row r="20" ht="15.75" spans="1:3">
      <c r="A20" s="68" t="s">
        <v>1721</v>
      </c>
      <c r="B20" s="70"/>
      <c r="C20" s="71"/>
    </row>
    <row r="21" ht="15.75" spans="1:3">
      <c r="A21" s="68" t="s">
        <v>1722</v>
      </c>
      <c r="B21" s="70"/>
      <c r="C21" s="71"/>
    </row>
    <row r="22" ht="15.75" spans="1:3">
      <c r="A22" s="65" t="s">
        <v>1723</v>
      </c>
      <c r="B22" s="66"/>
      <c r="C22" s="68"/>
    </row>
    <row r="23" ht="15.75" spans="1:3">
      <c r="A23" s="68" t="s">
        <v>1724</v>
      </c>
      <c r="B23" s="73"/>
      <c r="C23" s="71"/>
    </row>
    <row r="24" ht="15.75" spans="1:3">
      <c r="A24" s="68" t="s">
        <v>1725</v>
      </c>
      <c r="B24" s="73"/>
      <c r="C24" s="71"/>
    </row>
    <row r="25" ht="15.75" spans="1:3">
      <c r="A25" s="68" t="s">
        <v>1711</v>
      </c>
      <c r="B25" s="74"/>
      <c r="C25" s="71"/>
    </row>
    <row r="26" ht="15.75" spans="1:3">
      <c r="A26" s="68" t="s">
        <v>1726</v>
      </c>
      <c r="B26" s="74"/>
      <c r="C26" s="71"/>
    </row>
    <row r="27" ht="15.75" spans="1:3">
      <c r="A27" s="65" t="s">
        <v>1727</v>
      </c>
      <c r="B27" s="66"/>
      <c r="C27" s="68"/>
    </row>
    <row r="28" ht="15.75" spans="1:3">
      <c r="A28" s="68" t="s">
        <v>1728</v>
      </c>
      <c r="B28" s="75"/>
      <c r="C28" s="71"/>
    </row>
    <row r="29" ht="15.75" spans="1:3">
      <c r="A29" s="68" t="s">
        <v>1729</v>
      </c>
      <c r="B29" s="74"/>
      <c r="C29" s="71"/>
    </row>
    <row r="30" ht="15.75" spans="1:3">
      <c r="A30" s="68" t="s">
        <v>1730</v>
      </c>
      <c r="B30" s="74"/>
      <c r="C30" s="71"/>
    </row>
    <row r="31" ht="15.75" spans="1:3">
      <c r="A31" s="68" t="s">
        <v>1731</v>
      </c>
      <c r="B31" s="74"/>
      <c r="C31" s="71"/>
    </row>
    <row r="32" ht="15.75" spans="1:3">
      <c r="A32" s="68" t="s">
        <v>1732</v>
      </c>
      <c r="B32" s="76"/>
      <c r="C32" s="71"/>
    </row>
    <row r="33" ht="15.75" spans="1:3">
      <c r="A33" s="65" t="s">
        <v>1733</v>
      </c>
      <c r="B33" s="66"/>
      <c r="C33" s="68"/>
    </row>
    <row r="34" ht="15.75" spans="1:3">
      <c r="A34" s="68" t="s">
        <v>1734</v>
      </c>
      <c r="B34" s="73"/>
      <c r="C34" s="71"/>
    </row>
    <row r="35" ht="15.75" spans="1:3">
      <c r="A35" s="68" t="s">
        <v>1735</v>
      </c>
      <c r="B35" s="73"/>
      <c r="C35" s="71"/>
    </row>
    <row r="36" ht="15.75" spans="1:3">
      <c r="A36" s="68" t="s">
        <v>1736</v>
      </c>
      <c r="B36" s="73"/>
      <c r="C36" s="71"/>
    </row>
    <row r="37" ht="15.75" spans="1:3">
      <c r="A37" s="68" t="s">
        <v>1711</v>
      </c>
      <c r="B37" s="73"/>
      <c r="C37" s="71"/>
    </row>
    <row r="38" ht="15.75" spans="1:3">
      <c r="A38" s="68" t="s">
        <v>1737</v>
      </c>
      <c r="B38" s="76"/>
      <c r="C38" s="71"/>
    </row>
    <row r="39" ht="15.75" spans="1:3">
      <c r="A39" s="65" t="s">
        <v>1738</v>
      </c>
      <c r="B39" s="69"/>
      <c r="C39" s="77"/>
    </row>
    <row r="40" ht="15.75" spans="1:3">
      <c r="A40" s="68" t="s">
        <v>1739</v>
      </c>
      <c r="B40" s="69"/>
      <c r="C40" s="77"/>
    </row>
    <row r="41" ht="15.75" spans="1:3">
      <c r="A41" s="68" t="s">
        <v>1740</v>
      </c>
      <c r="B41" s="69"/>
      <c r="C41" s="77"/>
    </row>
    <row r="42" ht="15.75" spans="1:3">
      <c r="A42" s="65" t="s">
        <v>1741</v>
      </c>
      <c r="B42" s="66"/>
      <c r="C42" s="78"/>
    </row>
    <row r="43" ht="15.75" spans="1:3">
      <c r="A43" s="68" t="s">
        <v>1742</v>
      </c>
      <c r="B43" s="73"/>
      <c r="C43" s="71"/>
    </row>
    <row r="44" ht="15.75" spans="1:3">
      <c r="A44" s="68" t="s">
        <v>1743</v>
      </c>
      <c r="B44" s="73"/>
      <c r="C44" s="71"/>
    </row>
    <row r="45" ht="15.75" spans="1:3">
      <c r="A45" s="68" t="s">
        <v>1744</v>
      </c>
      <c r="B45" s="69"/>
      <c r="C45" s="71"/>
    </row>
    <row r="46" ht="15.75" spans="1:3">
      <c r="A46" s="79" t="s">
        <v>1745</v>
      </c>
      <c r="B46" s="66"/>
      <c r="C46" s="68"/>
    </row>
    <row r="47" ht="22.5" customHeight="1" spans="1:3">
      <c r="A47" s="80" t="s">
        <v>1370</v>
      </c>
    </row>
    <row r="50" spans="2:2">
      <c r="B50" s="81"/>
    </row>
  </sheetData>
  <mergeCells count="1">
    <mergeCell ref="A1:C1"/>
  </mergeCell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5"/>
  <sheetViews>
    <sheetView workbookViewId="0">
      <selection activeCell="B17" sqref="B17"/>
    </sheetView>
  </sheetViews>
  <sheetFormatPr defaultColWidth="9" defaultRowHeight="30" customHeight="1" outlineLevelCol="4"/>
  <cols>
    <col min="1" max="3" width="30.875" style="40" customWidth="1"/>
    <col min="4" max="4" width="10.625" style="40" customWidth="1"/>
    <col min="5" max="16384" width="9" style="40"/>
  </cols>
  <sheetData>
    <row r="1" customHeight="1" spans="1:5">
      <c r="A1" s="41" t="s">
        <v>1768</v>
      </c>
      <c r="B1" s="41"/>
      <c r="C1" s="41"/>
      <c r="D1" s="41"/>
    </row>
    <row r="2" ht="20.1" customHeight="1" spans="1:5">
      <c r="D2" s="42" t="s">
        <v>1542</v>
      </c>
    </row>
    <row r="3" s="37" customFormat="1" customHeight="1" spans="1:5">
      <c r="A3" s="43" t="s">
        <v>1256</v>
      </c>
      <c r="B3" s="43" t="s">
        <v>1747</v>
      </c>
      <c r="C3" s="43" t="s">
        <v>1256</v>
      </c>
      <c r="D3" s="43" t="s">
        <v>1747</v>
      </c>
    </row>
    <row r="4" s="38" customFormat="1" customHeight="1" spans="1:5">
      <c r="A4" s="44" t="s">
        <v>1748</v>
      </c>
      <c r="B4" s="45"/>
      <c r="C4" s="46" t="s">
        <v>1749</v>
      </c>
      <c r="D4" s="45"/>
    </row>
    <row r="5" customHeight="1" spans="1:5">
      <c r="A5" s="47" t="s">
        <v>1750</v>
      </c>
      <c r="B5" s="48"/>
      <c r="C5" s="47" t="s">
        <v>1751</v>
      </c>
      <c r="D5" s="48"/>
    </row>
    <row r="6" customHeight="1" spans="1:5">
      <c r="A6" s="47" t="s">
        <v>1752</v>
      </c>
      <c r="B6" s="48"/>
      <c r="C6" s="47" t="s">
        <v>1753</v>
      </c>
      <c r="D6" s="48"/>
    </row>
    <row r="7" customHeight="1" spans="1:5">
      <c r="A7" s="47" t="s">
        <v>1754</v>
      </c>
      <c r="B7" s="48"/>
      <c r="C7" s="47" t="s">
        <v>1755</v>
      </c>
      <c r="D7" s="48"/>
    </row>
    <row r="8" customHeight="1" spans="1:5">
      <c r="A8" s="47" t="s">
        <v>1756</v>
      </c>
      <c r="B8" s="48"/>
      <c r="C8" s="47" t="s">
        <v>1757</v>
      </c>
      <c r="D8" s="48"/>
    </row>
    <row r="9" customHeight="1" spans="1:5">
      <c r="A9" s="47" t="s">
        <v>1758</v>
      </c>
      <c r="B9" s="48"/>
      <c r="C9" s="47" t="s">
        <v>1759</v>
      </c>
      <c r="D9" s="48"/>
    </row>
    <row r="10" customHeight="1" spans="1:5">
      <c r="A10" s="47" t="s">
        <v>1760</v>
      </c>
      <c r="B10" s="48"/>
      <c r="C10" s="47" t="s">
        <v>1761</v>
      </c>
      <c r="D10" s="48"/>
    </row>
    <row r="11" s="39" customFormat="1" customHeight="1" spans="1:5">
      <c r="A11" s="49" t="s">
        <v>1762</v>
      </c>
      <c r="B11" s="50"/>
      <c r="C11" s="49" t="s">
        <v>1763</v>
      </c>
      <c r="D11" s="50"/>
      <c r="E11" s="51"/>
    </row>
    <row r="12" s="37" customFormat="1" customHeight="1" spans="1:5">
      <c r="A12" s="52" t="s">
        <v>1764</v>
      </c>
      <c r="B12" s="53"/>
      <c r="C12" s="52" t="s">
        <v>1765</v>
      </c>
      <c r="D12" s="53"/>
    </row>
    <row r="13" customHeight="1" spans="1:5">
      <c r="A13" s="54" t="s">
        <v>1370</v>
      </c>
      <c r="B13" s="55"/>
      <c r="C13" s="55"/>
      <c r="D13" s="55"/>
    </row>
    <row r="14" customHeight="1" spans="1:5">
      <c r="B14" s="56"/>
    </row>
    <row r="15" customHeight="1" spans="1:5">
      <c r="B15" s="56"/>
    </row>
  </sheetData>
  <mergeCells count="2">
    <mergeCell ref="A1:D1"/>
    <mergeCell ref="A13:D13"/>
  </mergeCells>
  <pageMargins left="0.7" right="0.7" top="0.75" bottom="0.75" header="0.3" footer="0.3"/>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2"/>
  <sheetViews>
    <sheetView workbookViewId="0">
      <selection activeCell="A10" sqref="A10:F10"/>
    </sheetView>
  </sheetViews>
  <sheetFormatPr defaultColWidth="10" defaultRowHeight="15" outlineLevelCol="5"/>
  <cols>
    <col min="1" max="1" width="36" style="1" customWidth="1"/>
    <col min="2" max="5" width="20.625" style="1" customWidth="1"/>
    <col min="6" max="16384" width="10" style="1"/>
  </cols>
  <sheetData>
    <row r="1" ht="57.75" customHeight="1" spans="1:6">
      <c r="A1" s="2" t="s">
        <v>1769</v>
      </c>
      <c r="B1" s="2"/>
      <c r="C1" s="2"/>
      <c r="D1" s="2"/>
      <c r="E1" s="2"/>
    </row>
    <row r="2" ht="27" customHeight="1" spans="1:6">
      <c r="A2" s="28"/>
      <c r="B2" s="28"/>
      <c r="C2" s="29" t="s">
        <v>1542</v>
      </c>
      <c r="D2" s="29"/>
      <c r="E2" s="30"/>
    </row>
    <row r="3" ht="30" customHeight="1" spans="1:6">
      <c r="A3" s="17" t="s">
        <v>1543</v>
      </c>
      <c r="B3" s="6" t="s">
        <v>1770</v>
      </c>
      <c r="C3" s="6"/>
      <c r="D3" s="6"/>
      <c r="E3" s="31"/>
    </row>
    <row r="4" ht="30" customHeight="1" spans="1:6">
      <c r="A4" s="6"/>
      <c r="B4" s="6" t="s">
        <v>1771</v>
      </c>
      <c r="C4" s="6" t="s">
        <v>1772</v>
      </c>
      <c r="D4" s="6" t="s">
        <v>1773</v>
      </c>
      <c r="E4" s="31"/>
    </row>
    <row r="5" ht="30" customHeight="1" spans="1:6">
      <c r="A5" s="18" t="s">
        <v>1774</v>
      </c>
      <c r="B5" s="20">
        <f>SUM(C5:D5)</f>
        <v>45237</v>
      </c>
      <c r="C5" s="19">
        <v>45237</v>
      </c>
      <c r="D5" s="19"/>
      <c r="E5" s="35"/>
    </row>
    <row r="6" ht="30" customHeight="1" spans="1:6">
      <c r="A6" s="18" t="s">
        <v>1775</v>
      </c>
      <c r="B6" s="20">
        <f t="shared" ref="B6:B9" si="0">SUM(C6:D6)</f>
        <v>16749</v>
      </c>
      <c r="C6" s="19">
        <v>16749</v>
      </c>
      <c r="D6" s="19"/>
      <c r="E6" s="35"/>
    </row>
    <row r="7" ht="30" customHeight="1" spans="1:6">
      <c r="A7" s="18" t="s">
        <v>1776</v>
      </c>
      <c r="B7" s="20"/>
      <c r="C7" s="19"/>
      <c r="D7" s="19"/>
      <c r="E7" s="35"/>
    </row>
    <row r="8" ht="30" customHeight="1" spans="1:6">
      <c r="A8" s="18" t="s">
        <v>1777</v>
      </c>
      <c r="B8" s="20">
        <f t="shared" si="0"/>
        <v>0</v>
      </c>
      <c r="C8" s="19"/>
      <c r="D8" s="19"/>
      <c r="E8" s="35"/>
    </row>
    <row r="9" ht="30" customHeight="1" spans="1:6">
      <c r="A9" s="18" t="s">
        <v>1778</v>
      </c>
      <c r="B9" s="20">
        <f>B5+B6-B8</f>
        <v>61986</v>
      </c>
      <c r="C9" s="20">
        <f>C5+C6-C8</f>
        <v>61986</v>
      </c>
      <c r="D9" s="20">
        <f>D5+D6-D8</f>
        <v>0</v>
      </c>
      <c r="E9" s="36"/>
    </row>
    <row r="10" ht="30" customHeight="1" spans="1:6">
      <c r="A10" s="13"/>
      <c r="B10" s="13"/>
      <c r="C10" s="13"/>
      <c r="D10" s="13"/>
      <c r="E10" s="13"/>
      <c r="F10" s="13"/>
    </row>
    <row r="11" spans="1:6">
      <c r="A11" s="28"/>
      <c r="B11" s="28"/>
      <c r="C11" s="28"/>
      <c r="D11" s="28"/>
      <c r="E11" s="28"/>
    </row>
    <row r="12" spans="1:6">
      <c r="A12" s="28"/>
      <c r="B12" s="28"/>
      <c r="C12" s="28"/>
      <c r="D12" s="28"/>
      <c r="E12" s="28"/>
    </row>
  </sheetData>
  <mergeCells count="5">
    <mergeCell ref="A1:D1"/>
    <mergeCell ref="C2:D2"/>
    <mergeCell ref="B3:D3"/>
    <mergeCell ref="A10:F10"/>
    <mergeCell ref="A3:A4"/>
  </mergeCells>
  <printOptions horizontalCentered="1"/>
  <pageMargins left="0.314583333333333" right="0.314583333333333" top="0.747916666666667" bottom="0.747916666666667" header="0.314583333333333" footer="0.314583333333333"/>
  <pageSetup paperSize="9" firstPageNumber="148" orientation="portrait" useFirstPageNumber="1" verticalDpi="300"/>
  <headerFooter>
    <oddFooter>&amp;C&amp;P</odd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1"/>
  <sheetViews>
    <sheetView workbookViewId="0">
      <selection activeCell="B17" sqref="B17"/>
    </sheetView>
  </sheetViews>
  <sheetFormatPr defaultColWidth="10" defaultRowHeight="15" outlineLevelCol="5"/>
  <cols>
    <col min="1" max="1" width="27.75" style="1" customWidth="1"/>
    <col min="2" max="3" width="35.625" style="1" customWidth="1"/>
    <col min="4" max="16384" width="10" style="1"/>
  </cols>
  <sheetData>
    <row r="1" ht="39.95" customHeight="1" spans="1:6">
      <c r="A1" s="2" t="s">
        <v>1779</v>
      </c>
      <c r="B1" s="3"/>
      <c r="C1" s="3"/>
    </row>
    <row r="2" ht="20.1" customHeight="1" spans="1:6">
      <c r="C2" s="24" t="s">
        <v>1780</v>
      </c>
    </row>
    <row r="3" ht="30" customHeight="1" spans="1:6">
      <c r="A3" s="14" t="s">
        <v>1781</v>
      </c>
      <c r="B3" s="25" t="s">
        <v>1782</v>
      </c>
      <c r="C3" s="25" t="s">
        <v>1783</v>
      </c>
    </row>
    <row r="4" ht="30" customHeight="1" spans="1:6">
      <c r="A4" s="26" t="s">
        <v>1784</v>
      </c>
      <c r="B4" s="8"/>
      <c r="C4" s="8">
        <v>61986</v>
      </c>
    </row>
    <row r="5" ht="30" customHeight="1" spans="1:6">
      <c r="A5" s="27"/>
      <c r="B5" s="8"/>
      <c r="C5" s="8"/>
    </row>
    <row r="6" ht="30" customHeight="1" spans="1:6">
      <c r="A6" s="27"/>
      <c r="B6" s="8"/>
      <c r="C6" s="8"/>
    </row>
    <row r="7" ht="30" customHeight="1" spans="1:6">
      <c r="A7" s="27"/>
      <c r="B7" s="8"/>
      <c r="C7" s="8"/>
    </row>
    <row r="8" ht="30" customHeight="1" spans="1:6">
      <c r="A8" s="27"/>
      <c r="B8" s="8"/>
      <c r="C8" s="8"/>
    </row>
    <row r="9" ht="30" customHeight="1" spans="1:6">
      <c r="A9" s="27"/>
      <c r="B9" s="8"/>
      <c r="C9" s="8"/>
    </row>
    <row r="10" ht="30" customHeight="1" spans="1:6">
      <c r="A10" s="14" t="s">
        <v>1785</v>
      </c>
      <c r="B10" s="10">
        <f>SUM(B4:B9)</f>
        <v>0</v>
      </c>
      <c r="C10" s="10">
        <f>C4</f>
        <v>61986</v>
      </c>
    </row>
    <row r="11" ht="28.5" customHeight="1" spans="1:6">
      <c r="A11" s="13"/>
      <c r="B11" s="13"/>
      <c r="C11" s="13"/>
      <c r="D11" s="13"/>
      <c r="E11" s="13"/>
      <c r="F11" s="13"/>
    </row>
  </sheetData>
  <mergeCells count="2">
    <mergeCell ref="A1:C1"/>
    <mergeCell ref="A11:F11"/>
  </mergeCells>
  <printOptions horizontalCentered="1"/>
  <pageMargins left="0.314583333333333" right="0.314583333333333" top="0.747916666666667" bottom="0.747916666666667" header="0.314583333333333" footer="0.314583333333333"/>
  <pageSetup paperSize="9" firstPageNumber="149" orientation="portrait" useFirstPageNumber="1" verticalDpi="300"/>
  <headerFooter>
    <oddFooter>&amp;C&amp;P</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2"/>
  <sheetViews>
    <sheetView workbookViewId="0">
      <selection activeCell="D9" sqref="D9"/>
    </sheetView>
  </sheetViews>
  <sheetFormatPr defaultColWidth="10" defaultRowHeight="15" outlineLevelCol="5"/>
  <cols>
    <col min="1" max="1" width="36" style="1" customWidth="1"/>
    <col min="2" max="5" width="17.875" style="1" customWidth="1"/>
    <col min="6" max="16384" width="10" style="1"/>
  </cols>
  <sheetData>
    <row r="1" s="23" customFormat="1" ht="39.95" customHeight="1" spans="1:6">
      <c r="A1" s="2" t="s">
        <v>1786</v>
      </c>
      <c r="B1" s="2"/>
      <c r="C1" s="2"/>
      <c r="D1" s="2"/>
      <c r="E1" s="2"/>
    </row>
    <row r="2" ht="20.1" customHeight="1" spans="1:6">
      <c r="A2" s="28"/>
      <c r="B2" s="28"/>
      <c r="C2" s="29" t="s">
        <v>1542</v>
      </c>
      <c r="D2" s="29"/>
      <c r="E2" s="30"/>
    </row>
    <row r="3" ht="30" customHeight="1" spans="1:6">
      <c r="A3" s="17" t="s">
        <v>1543</v>
      </c>
      <c r="B3" s="6" t="s">
        <v>1787</v>
      </c>
      <c r="C3" s="6"/>
      <c r="D3" s="6"/>
      <c r="E3" s="31"/>
    </row>
    <row r="4" ht="30" customHeight="1" spans="1:6">
      <c r="A4" s="6"/>
      <c r="B4" s="6" t="s">
        <v>1771</v>
      </c>
      <c r="C4" s="6" t="s">
        <v>1788</v>
      </c>
      <c r="D4" s="6" t="s">
        <v>1773</v>
      </c>
      <c r="E4" s="31"/>
    </row>
    <row r="5" ht="30" customHeight="1" spans="1:6">
      <c r="A5" s="18" t="s">
        <v>1774</v>
      </c>
      <c r="B5" s="10">
        <f>SUM(C5:D5)</f>
        <v>308380</v>
      </c>
      <c r="C5" s="8">
        <v>308380</v>
      </c>
      <c r="D5" s="8"/>
      <c r="E5" s="32"/>
    </row>
    <row r="6" ht="30" customHeight="1" spans="1:6">
      <c r="A6" s="18" t="s">
        <v>1775</v>
      </c>
      <c r="B6" s="10">
        <f t="shared" ref="B6:B9" si="0">SUM(C6:D6)</f>
        <v>81581.88</v>
      </c>
      <c r="C6" s="8">
        <v>81581.88</v>
      </c>
      <c r="D6" s="8"/>
      <c r="E6" s="32"/>
    </row>
    <row r="7" ht="30" customHeight="1" spans="1:6">
      <c r="A7" s="18" t="s">
        <v>1776</v>
      </c>
      <c r="B7" s="10"/>
      <c r="C7" s="8"/>
      <c r="D7" s="8"/>
      <c r="E7" s="32"/>
    </row>
    <row r="8" ht="30" customHeight="1" spans="1:6">
      <c r="A8" s="18" t="s">
        <v>1777</v>
      </c>
      <c r="B8" s="10">
        <f t="shared" si="0"/>
        <v>0</v>
      </c>
      <c r="C8" s="8"/>
      <c r="D8" s="8"/>
      <c r="E8" s="32"/>
    </row>
    <row r="9" ht="30" customHeight="1" spans="1:6">
      <c r="A9" s="18" t="s">
        <v>1778</v>
      </c>
      <c r="B9" s="8">
        <f>B5+B6-B8</f>
        <v>389961.88</v>
      </c>
      <c r="C9" s="8">
        <v>389961.88</v>
      </c>
      <c r="D9" s="8"/>
      <c r="E9" s="32"/>
    </row>
    <row r="10" ht="30" customHeight="1" spans="1:6">
      <c r="A10" s="33" t="s">
        <v>1789</v>
      </c>
      <c r="B10" s="33"/>
      <c r="C10" s="33"/>
      <c r="D10" s="33"/>
      <c r="E10" s="34"/>
    </row>
    <row r="11" ht="29.25" customHeight="1" spans="1:6">
      <c r="A11" s="13"/>
      <c r="B11" s="13"/>
      <c r="C11" s="13"/>
      <c r="D11" s="13"/>
      <c r="E11" s="13"/>
      <c r="F11" s="13"/>
    </row>
    <row r="12" spans="1:6">
      <c r="A12" s="28"/>
      <c r="B12" s="28"/>
      <c r="C12" s="28"/>
      <c r="D12" s="28"/>
      <c r="E12" s="28"/>
    </row>
  </sheetData>
  <mergeCells count="6">
    <mergeCell ref="A1:D1"/>
    <mergeCell ref="C2:D2"/>
    <mergeCell ref="B3:D3"/>
    <mergeCell ref="A10:D10"/>
    <mergeCell ref="A11:F11"/>
    <mergeCell ref="A3:A4"/>
  </mergeCells>
  <printOptions horizontalCentered="1"/>
  <pageMargins left="0.314583333333333" right="0.314583333333333" top="0.747916666666667" bottom="0.747916666666667" header="0.314583333333333" footer="0.314583333333333"/>
  <pageSetup paperSize="9" firstPageNumber="150" orientation="portrait" useFirstPageNumber="1" verticalDpi="300"/>
  <headerFooter>
    <oddFooter>&amp;C&amp;P</odd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1"/>
  <sheetViews>
    <sheetView workbookViewId="0">
      <selection activeCell="K22" sqref="K22"/>
    </sheetView>
  </sheetViews>
  <sheetFormatPr defaultColWidth="10" defaultRowHeight="15" outlineLevelCol="5"/>
  <cols>
    <col min="1" max="3" width="31.5" style="1" customWidth="1"/>
    <col min="4" max="16384" width="10" style="1"/>
  </cols>
  <sheetData>
    <row r="1" s="23" customFormat="1" ht="39.95" customHeight="1" spans="1:6">
      <c r="A1" s="2" t="s">
        <v>1790</v>
      </c>
      <c r="B1" s="3"/>
      <c r="C1" s="3"/>
    </row>
    <row r="2" ht="20.1" customHeight="1" spans="1:6">
      <c r="C2" s="24" t="s">
        <v>1780</v>
      </c>
    </row>
    <row r="3" ht="30" customHeight="1" spans="1:6">
      <c r="A3" s="14" t="s">
        <v>1791</v>
      </c>
      <c r="B3" s="25" t="s">
        <v>1782</v>
      </c>
      <c r="C3" s="25" t="s">
        <v>1783</v>
      </c>
    </row>
    <row r="4" ht="30" customHeight="1" spans="1:6">
      <c r="A4" s="26" t="s">
        <v>1784</v>
      </c>
      <c r="B4" s="8"/>
      <c r="C4" s="8">
        <v>389961.88</v>
      </c>
    </row>
    <row r="5" ht="30" customHeight="1" spans="1:6">
      <c r="A5" s="27"/>
      <c r="B5" s="8"/>
      <c r="C5" s="8"/>
    </row>
    <row r="6" ht="30" customHeight="1" spans="1:6">
      <c r="A6" s="27"/>
      <c r="B6" s="8"/>
      <c r="C6" s="8"/>
    </row>
    <row r="7" ht="30" customHeight="1" spans="1:6">
      <c r="A7" s="27"/>
      <c r="B7" s="8"/>
      <c r="C7" s="8"/>
    </row>
    <row r="8" ht="30" customHeight="1" spans="1:6">
      <c r="A8" s="27"/>
      <c r="B8" s="8"/>
      <c r="C8" s="8"/>
    </row>
    <row r="9" ht="30" customHeight="1" spans="1:6">
      <c r="A9" s="27"/>
      <c r="B9" s="8"/>
      <c r="C9" s="8"/>
    </row>
    <row r="10" ht="30" customHeight="1" spans="1:6">
      <c r="A10" s="14" t="s">
        <v>1378</v>
      </c>
      <c r="B10" s="10">
        <f>SUM(B4:B9)</f>
        <v>0</v>
      </c>
      <c r="C10" s="10">
        <f>SUM(C4:C9)</f>
        <v>389961.88</v>
      </c>
    </row>
    <row r="11" ht="39.75" customHeight="1" spans="1:6">
      <c r="A11" s="13"/>
      <c r="B11" s="13"/>
      <c r="C11" s="13"/>
      <c r="D11" s="13"/>
      <c r="E11" s="13"/>
      <c r="F11" s="13"/>
    </row>
  </sheetData>
  <mergeCells count="2">
    <mergeCell ref="A1:C1"/>
    <mergeCell ref="A11:F11"/>
  </mergeCells>
  <printOptions horizontalCentered="1"/>
  <pageMargins left="0.314583333333333" right="0.314583333333333" top="0.747916666666667" bottom="0.747916666666667" header="0.314583333333333" footer="0.314583333333333"/>
  <pageSetup paperSize="9" firstPageNumber="151" orientation="portrait" useFirstPageNumber="1" verticalDpi="300"/>
  <headerFooter>
    <oddFooter>&amp;C&amp;P</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6"/>
  <sheetViews>
    <sheetView workbookViewId="0">
      <selection activeCell="K22" sqref="K22"/>
    </sheetView>
  </sheetViews>
  <sheetFormatPr defaultColWidth="10" defaultRowHeight="15" outlineLevelCol="5"/>
  <cols>
    <col min="1" max="1" width="26.5" style="1" customWidth="1"/>
    <col min="2" max="2" width="15.5" style="1" customWidth="1"/>
    <col min="3" max="6" width="12.625" style="1" customWidth="1"/>
    <col min="7" max="16384" width="10" style="1"/>
  </cols>
  <sheetData>
    <row r="1" ht="47.1" customHeight="1" spans="1:6">
      <c r="A1" s="3" t="s">
        <v>1792</v>
      </c>
      <c r="B1" s="3"/>
      <c r="C1" s="3"/>
      <c r="D1" s="3"/>
      <c r="E1" s="3"/>
      <c r="F1" s="3"/>
    </row>
    <row r="2" ht="20.1" customHeight="1" spans="1:6">
      <c r="A2" s="15"/>
      <c r="B2" s="15"/>
      <c r="C2" s="15"/>
      <c r="D2" s="15"/>
      <c r="E2" s="16" t="s">
        <v>1542</v>
      </c>
      <c r="F2" s="16"/>
    </row>
    <row r="3" ht="30" customHeight="1" spans="1:6">
      <c r="A3" s="17" t="s">
        <v>1256</v>
      </c>
      <c r="B3" s="6" t="s">
        <v>1793</v>
      </c>
      <c r="C3" s="6"/>
      <c r="D3" s="6"/>
      <c r="E3" s="6"/>
      <c r="F3" s="6" t="s">
        <v>1794</v>
      </c>
    </row>
    <row r="4" ht="30" customHeight="1" spans="1:6">
      <c r="A4" s="6"/>
      <c r="B4" s="6" t="s">
        <v>1771</v>
      </c>
      <c r="C4" s="6" t="s">
        <v>1772</v>
      </c>
      <c r="D4" s="6" t="s">
        <v>1788</v>
      </c>
      <c r="E4" s="6" t="s">
        <v>1773</v>
      </c>
      <c r="F4" s="6"/>
    </row>
    <row r="5" ht="30" customHeight="1" spans="1:6">
      <c r="A5" s="18" t="s">
        <v>1774</v>
      </c>
      <c r="B5" s="10">
        <f>SUM(C5:E5)</f>
        <v>353617</v>
      </c>
      <c r="C5" s="19">
        <v>45237</v>
      </c>
      <c r="D5" s="8">
        <v>308380</v>
      </c>
      <c r="E5" s="8"/>
      <c r="F5" s="8"/>
    </row>
    <row r="6" ht="30" customHeight="1" spans="1:6">
      <c r="A6" s="18" t="s">
        <v>1775</v>
      </c>
      <c r="B6" s="10">
        <f>SUM(C6:E6)</f>
        <v>98330.88</v>
      </c>
      <c r="C6" s="19">
        <v>16749</v>
      </c>
      <c r="D6" s="8">
        <v>81581.88</v>
      </c>
      <c r="E6" s="8"/>
      <c r="F6" s="8"/>
    </row>
    <row r="7" ht="30" customHeight="1" spans="1:6">
      <c r="A7" s="18" t="s">
        <v>1776</v>
      </c>
      <c r="B7" s="10"/>
      <c r="C7" s="19"/>
      <c r="D7" s="8"/>
      <c r="E7" s="8"/>
      <c r="F7" s="8"/>
    </row>
    <row r="8" ht="30" customHeight="1" spans="1:6">
      <c r="A8" s="18" t="s">
        <v>1777</v>
      </c>
      <c r="B8" s="10">
        <f>SUM(C8:E8)</f>
        <v>0</v>
      </c>
      <c r="C8" s="19"/>
      <c r="D8" s="8"/>
      <c r="E8" s="8"/>
      <c r="F8" s="8"/>
    </row>
    <row r="9" ht="30" customHeight="1" spans="1:6">
      <c r="A9" s="18" t="s">
        <v>1778</v>
      </c>
      <c r="B9" s="10">
        <f>C9+D9</f>
        <v>451947.88</v>
      </c>
      <c r="C9" s="20">
        <f>C5+C6-C8</f>
        <v>61986</v>
      </c>
      <c r="D9" s="8">
        <f>D5+D6-D8</f>
        <v>389961.88</v>
      </c>
      <c r="E9" s="8"/>
      <c r="F9" s="8"/>
    </row>
    <row r="10" ht="30" customHeight="1" spans="1:6">
      <c r="A10" s="22" t="s">
        <v>1789</v>
      </c>
      <c r="B10" s="22"/>
      <c r="C10" s="22"/>
      <c r="D10" s="22"/>
      <c r="E10" s="22"/>
      <c r="F10" s="22"/>
    </row>
    <row r="11" ht="39" customHeight="1" spans="1:6">
      <c r="A11" s="13"/>
      <c r="B11" s="13"/>
      <c r="C11" s="13"/>
      <c r="D11" s="13"/>
      <c r="E11" s="13"/>
      <c r="F11" s="13"/>
    </row>
    <row r="16" spans="1:6">
      <c r="B16" s="11"/>
    </row>
  </sheetData>
  <mergeCells count="7">
    <mergeCell ref="A1:F1"/>
    <mergeCell ref="E2:F2"/>
    <mergeCell ref="B3:E3"/>
    <mergeCell ref="A10:F10"/>
    <mergeCell ref="A11:F11"/>
    <mergeCell ref="A3:A4"/>
    <mergeCell ref="F3:F4"/>
  </mergeCells>
  <printOptions horizontalCentered="1"/>
  <pageMargins left="0.314583333333333" right="0.314583333333333" top="0.354166666666667" bottom="0.747916666666667" header="0.314583333333333" footer="0.314583333333333"/>
  <pageSetup paperSize="9" firstPageNumber="152" orientation="portrait" useFirstPageNumber="1"/>
  <headerFooter>
    <oddFooter>&amp;C&amp;P</odd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1"/>
  <sheetViews>
    <sheetView workbookViewId="0">
      <selection activeCell="K22" sqref="K22"/>
    </sheetView>
  </sheetViews>
  <sheetFormatPr defaultColWidth="10" defaultRowHeight="15" outlineLevelCol="5"/>
  <cols>
    <col min="1" max="1" width="29" style="1" customWidth="1"/>
    <col min="2" max="2" width="15.25" style="1" customWidth="1"/>
    <col min="3" max="6" width="12.625" style="1" customWidth="1"/>
    <col min="7" max="16384" width="10" style="1"/>
  </cols>
  <sheetData>
    <row r="1" ht="47.1" customHeight="1" spans="1:6">
      <c r="A1" s="2" t="s">
        <v>1795</v>
      </c>
      <c r="B1" s="3"/>
      <c r="C1" s="3"/>
      <c r="D1" s="3"/>
      <c r="E1" s="3"/>
      <c r="F1" s="3"/>
    </row>
    <row r="2" ht="36.75" customHeight="1" spans="1:6">
      <c r="A2" s="15"/>
      <c r="B2" s="15"/>
      <c r="C2" s="15"/>
      <c r="D2" s="15"/>
      <c r="E2" s="16" t="s">
        <v>1542</v>
      </c>
      <c r="F2" s="16"/>
    </row>
    <row r="3" ht="30" customHeight="1" spans="1:6">
      <c r="A3" s="17" t="s">
        <v>1256</v>
      </c>
      <c r="B3" s="6" t="s">
        <v>1793</v>
      </c>
      <c r="C3" s="6"/>
      <c r="D3" s="6"/>
      <c r="E3" s="6"/>
      <c r="F3" s="6" t="s">
        <v>1794</v>
      </c>
    </row>
    <row r="4" ht="30" customHeight="1" spans="1:6">
      <c r="A4" s="6"/>
      <c r="B4" s="6" t="s">
        <v>1771</v>
      </c>
      <c r="C4" s="6" t="s">
        <v>1772</v>
      </c>
      <c r="D4" s="6" t="s">
        <v>1788</v>
      </c>
      <c r="E4" s="6" t="s">
        <v>1773</v>
      </c>
      <c r="F4" s="6"/>
    </row>
    <row r="5" ht="30" customHeight="1" spans="1:6">
      <c r="A5" s="18" t="s">
        <v>1774</v>
      </c>
      <c r="B5" s="10">
        <f t="shared" ref="B5:B8" si="0">SUM(C5:E5)</f>
        <v>353617</v>
      </c>
      <c r="C5" s="19">
        <v>45237</v>
      </c>
      <c r="D5" s="8">
        <v>308380</v>
      </c>
      <c r="E5" s="8"/>
      <c r="F5" s="8"/>
    </row>
    <row r="6" ht="30" customHeight="1" spans="1:6">
      <c r="A6" s="18" t="s">
        <v>1775</v>
      </c>
      <c r="B6" s="10">
        <f t="shared" si="0"/>
        <v>98330.88</v>
      </c>
      <c r="C6" s="19">
        <v>16749</v>
      </c>
      <c r="D6" s="8">
        <v>81581.88</v>
      </c>
      <c r="E6" s="8"/>
      <c r="F6" s="8"/>
    </row>
    <row r="7" ht="30" customHeight="1" spans="1:6">
      <c r="A7" s="18" t="s">
        <v>1776</v>
      </c>
      <c r="B7" s="10"/>
      <c r="C7" s="19"/>
      <c r="D7" s="8"/>
      <c r="E7" s="8"/>
      <c r="F7" s="8"/>
    </row>
    <row r="8" ht="30" customHeight="1" spans="1:6">
      <c r="A8" s="18" t="s">
        <v>1777</v>
      </c>
      <c r="B8" s="10">
        <f t="shared" si="0"/>
        <v>0</v>
      </c>
      <c r="C8" s="19">
        <v>0</v>
      </c>
      <c r="D8" s="8">
        <v>0</v>
      </c>
      <c r="E8" s="8"/>
      <c r="F8" s="8"/>
    </row>
    <row r="9" ht="30" customHeight="1" spans="1:6">
      <c r="A9" s="18" t="s">
        <v>1778</v>
      </c>
      <c r="B9" s="10">
        <f>C9+D9</f>
        <v>451947.88</v>
      </c>
      <c r="C9" s="20">
        <f>C5+C6-C8</f>
        <v>61986</v>
      </c>
      <c r="D9" s="8">
        <f>D5+D6-D8</f>
        <v>389961.88</v>
      </c>
      <c r="E9" s="8"/>
      <c r="F9" s="10"/>
    </row>
    <row r="10" ht="30" customHeight="1" spans="1:6">
      <c r="A10" s="21" t="s">
        <v>1796</v>
      </c>
      <c r="B10" s="22"/>
      <c r="C10" s="22"/>
      <c r="D10" s="22"/>
      <c r="E10" s="22"/>
      <c r="F10" s="22"/>
    </row>
    <row r="11" ht="47.25" customHeight="1" spans="1:6">
      <c r="A11" s="13"/>
      <c r="B11" s="13"/>
      <c r="C11" s="13"/>
      <c r="D11" s="13"/>
      <c r="E11" s="13"/>
      <c r="F11" s="13"/>
    </row>
  </sheetData>
  <mergeCells count="7">
    <mergeCell ref="A1:F1"/>
    <mergeCell ref="E2:F2"/>
    <mergeCell ref="B3:E3"/>
    <mergeCell ref="A10:F10"/>
    <mergeCell ref="A11:F11"/>
    <mergeCell ref="A3:A4"/>
    <mergeCell ref="F3:F4"/>
  </mergeCells>
  <printOptions horizontalCentered="1"/>
  <pageMargins left="0.314583333333333" right="0.314583333333333" top="0.354166666666667" bottom="0.747916666666667" header="0.314583333333333" footer="0.314583333333333"/>
  <pageSetup paperSize="9" firstPageNumber="153" orientation="portrait" useFirstPageNumber="1"/>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64"/>
  <sheetViews>
    <sheetView topLeftCell="A32" workbookViewId="0">
      <selection activeCell="C29" sqref="C29"/>
    </sheetView>
  </sheetViews>
  <sheetFormatPr defaultColWidth="23.7" defaultRowHeight="25.2" customHeight="1" outlineLevelCol="4"/>
  <cols>
    <col min="1" max="1" width="31.6" style="262" customWidth="1"/>
    <col min="2" max="5" width="11.4" style="262" customWidth="1"/>
    <col min="6" max="16384" width="23.7" style="262"/>
  </cols>
  <sheetData>
    <row r="1" s="262" customFormat="1" ht="49.2" customHeight="1" spans="1:5">
      <c r="A1" s="283" t="s">
        <v>230</v>
      </c>
      <c r="B1" s="283"/>
      <c r="C1" s="283"/>
      <c r="D1" s="283"/>
      <c r="E1" s="283"/>
    </row>
    <row r="2" s="262" customFormat="1" ht="20.1" customHeight="1" spans="1:5">
      <c r="A2" s="267"/>
      <c r="B2" s="282"/>
      <c r="C2" s="282"/>
      <c r="D2" s="360" t="s">
        <v>231</v>
      </c>
      <c r="E2" s="360"/>
    </row>
    <row r="3" s="263" customFormat="1" ht="24.9" customHeight="1" spans="1:5">
      <c r="A3" s="154" t="s">
        <v>63</v>
      </c>
      <c r="B3" s="154" t="s">
        <v>64</v>
      </c>
      <c r="C3" s="154" t="s">
        <v>65</v>
      </c>
      <c r="D3" s="154" t="s">
        <v>66</v>
      </c>
      <c r="E3" s="154" t="s">
        <v>97</v>
      </c>
    </row>
    <row r="4" s="264" customFormat="1" ht="24.9" customHeight="1" spans="1:5">
      <c r="A4" s="271" t="s">
        <v>168</v>
      </c>
      <c r="B4" s="146">
        <f>SUM(B5:B8)</f>
        <v>2216</v>
      </c>
      <c r="C4" s="146">
        <f>SUM(C5:C8)</f>
        <v>2402</v>
      </c>
      <c r="D4" s="146">
        <f>SUM(D5:D8)</f>
        <v>2402</v>
      </c>
      <c r="E4" s="198">
        <v>100</v>
      </c>
    </row>
    <row r="5" s="263" customFormat="1" ht="24.9" customHeight="1" spans="1:5">
      <c r="A5" s="273" t="s">
        <v>169</v>
      </c>
      <c r="B5" s="143">
        <v>1534</v>
      </c>
      <c r="C5" s="143">
        <v>1687</v>
      </c>
      <c r="D5" s="143">
        <v>1687</v>
      </c>
      <c r="E5" s="195">
        <v>100</v>
      </c>
    </row>
    <row r="6" s="263" customFormat="1" ht="24.9" customHeight="1" spans="1:5">
      <c r="A6" s="273" t="s">
        <v>170</v>
      </c>
      <c r="B6" s="143">
        <v>442</v>
      </c>
      <c r="C6" s="143">
        <v>473</v>
      </c>
      <c r="D6" s="143">
        <v>473</v>
      </c>
      <c r="E6" s="195">
        <v>100</v>
      </c>
    </row>
    <row r="7" s="263" customFormat="1" ht="24.9" customHeight="1" spans="1:5">
      <c r="A7" s="273" t="s">
        <v>171</v>
      </c>
      <c r="B7" s="143">
        <v>184</v>
      </c>
      <c r="C7" s="143">
        <v>186</v>
      </c>
      <c r="D7" s="143">
        <v>186</v>
      </c>
      <c r="E7" s="195">
        <v>100</v>
      </c>
    </row>
    <row r="8" s="263" customFormat="1" ht="24.9" customHeight="1" spans="1:5">
      <c r="A8" s="273" t="s">
        <v>172</v>
      </c>
      <c r="B8" s="143">
        <v>56</v>
      </c>
      <c r="C8" s="143">
        <v>56</v>
      </c>
      <c r="D8" s="143">
        <v>56</v>
      </c>
      <c r="E8" s="195">
        <v>100</v>
      </c>
    </row>
    <row r="9" s="264" customFormat="1" ht="24.9" customHeight="1" spans="1:5">
      <c r="A9" s="271" t="s">
        <v>173</v>
      </c>
      <c r="B9" s="146">
        <f>SUM(B10:B19)</f>
        <v>369</v>
      </c>
      <c r="C9" s="146">
        <f>SUM(C10:C19)</f>
        <v>303</v>
      </c>
      <c r="D9" s="146">
        <f>SUM(D10:D19)</f>
        <v>303</v>
      </c>
      <c r="E9" s="198">
        <v>100</v>
      </c>
    </row>
    <row r="10" s="263" customFormat="1" ht="24.9" customHeight="1" spans="1:5">
      <c r="A10" s="273" t="s">
        <v>174</v>
      </c>
      <c r="B10" s="143">
        <v>309</v>
      </c>
      <c r="C10" s="143">
        <v>274</v>
      </c>
      <c r="D10" s="143">
        <v>274</v>
      </c>
      <c r="E10" s="195">
        <v>100</v>
      </c>
    </row>
    <row r="11" s="263" customFormat="1" ht="24.9" customHeight="1" spans="1:5">
      <c r="A11" s="273" t="s">
        <v>175</v>
      </c>
      <c r="B11" s="143">
        <v>7</v>
      </c>
      <c r="C11" s="143">
        <v>4</v>
      </c>
      <c r="D11" s="143">
        <v>4</v>
      </c>
      <c r="E11" s="195">
        <v>100</v>
      </c>
    </row>
    <row r="12" s="263" customFormat="1" ht="24.9" customHeight="1" spans="1:5">
      <c r="A12" s="273" t="s">
        <v>176</v>
      </c>
      <c r="B12" s="143"/>
      <c r="C12" s="143"/>
      <c r="D12" s="143"/>
      <c r="E12" s="195"/>
    </row>
    <row r="13" s="263" customFormat="1" ht="24.9" customHeight="1" spans="1:5">
      <c r="A13" s="273" t="s">
        <v>177</v>
      </c>
      <c r="B13" s="143"/>
      <c r="C13" s="143"/>
      <c r="D13" s="143"/>
      <c r="E13" s="195"/>
    </row>
    <row r="14" s="263" customFormat="1" ht="24.9" customHeight="1" spans="1:5">
      <c r="A14" s="273" t="s">
        <v>178</v>
      </c>
      <c r="B14" s="143"/>
      <c r="C14" s="143"/>
      <c r="D14" s="143"/>
      <c r="E14" s="195"/>
    </row>
    <row r="15" s="263" customFormat="1" ht="24.9" customHeight="1" spans="1:5">
      <c r="A15" s="273" t="s">
        <v>179</v>
      </c>
      <c r="B15" s="143">
        <v>4</v>
      </c>
      <c r="C15" s="143">
        <v>4</v>
      </c>
      <c r="D15" s="143">
        <v>4</v>
      </c>
      <c r="E15" s="195">
        <v>100</v>
      </c>
    </row>
    <row r="16" s="263" customFormat="1" ht="24.9" customHeight="1" spans="1:5">
      <c r="A16" s="273" t="s">
        <v>180</v>
      </c>
      <c r="B16" s="143"/>
      <c r="C16" s="143"/>
      <c r="D16" s="143"/>
      <c r="E16" s="195"/>
    </row>
    <row r="17" s="263" customFormat="1" ht="24.9" customHeight="1" spans="1:5">
      <c r="A17" s="273" t="s">
        <v>181</v>
      </c>
      <c r="B17" s="143">
        <v>18</v>
      </c>
      <c r="C17" s="143">
        <v>18</v>
      </c>
      <c r="D17" s="143">
        <v>18</v>
      </c>
      <c r="E17" s="195">
        <v>100</v>
      </c>
    </row>
    <row r="18" s="263" customFormat="1" ht="24.9" customHeight="1" spans="1:5">
      <c r="A18" s="273" t="s">
        <v>182</v>
      </c>
      <c r="B18" s="143"/>
      <c r="C18" s="143"/>
      <c r="D18" s="143"/>
      <c r="E18" s="195"/>
    </row>
    <row r="19" s="263" customFormat="1" ht="24.9" customHeight="1" spans="1:5">
      <c r="A19" s="273" t="s">
        <v>183</v>
      </c>
      <c r="B19" s="143">
        <v>31</v>
      </c>
      <c r="C19" s="143">
        <v>3</v>
      </c>
      <c r="D19" s="143">
        <v>3</v>
      </c>
      <c r="E19" s="195">
        <v>100</v>
      </c>
    </row>
    <row r="20" s="263" customFormat="1" ht="24.9" customHeight="1" spans="1:5">
      <c r="A20" s="271" t="s">
        <v>184</v>
      </c>
      <c r="B20" s="146"/>
      <c r="C20" s="146"/>
      <c r="D20" s="146"/>
      <c r="E20" s="198"/>
    </row>
    <row r="21" s="263" customFormat="1" ht="24.9" customHeight="1" spans="1:5">
      <c r="A21" s="273" t="s">
        <v>185</v>
      </c>
      <c r="B21" s="143"/>
      <c r="C21" s="143"/>
      <c r="D21" s="143"/>
      <c r="E21" s="195"/>
    </row>
    <row r="22" s="263" customFormat="1" ht="24.9" customHeight="1" spans="1:5">
      <c r="A22" s="273" t="s">
        <v>186</v>
      </c>
      <c r="B22" s="143"/>
      <c r="C22" s="143"/>
      <c r="D22" s="143"/>
      <c r="E22" s="195"/>
    </row>
    <row r="23" s="263" customFormat="1" ht="24.9" customHeight="1" spans="1:5">
      <c r="A23" s="273" t="s">
        <v>187</v>
      </c>
      <c r="B23" s="143"/>
      <c r="C23" s="143"/>
      <c r="D23" s="143"/>
      <c r="E23" s="195"/>
    </row>
    <row r="24" s="263" customFormat="1" ht="24.9" customHeight="1" spans="1:5">
      <c r="A24" s="273" t="s">
        <v>188</v>
      </c>
      <c r="B24" s="143"/>
      <c r="C24" s="143"/>
      <c r="D24" s="143"/>
      <c r="E24" s="195"/>
    </row>
    <row r="25" s="263" customFormat="1" ht="24.9" customHeight="1" spans="1:5">
      <c r="A25" s="273" t="s">
        <v>189</v>
      </c>
      <c r="B25" s="143"/>
      <c r="C25" s="143"/>
      <c r="D25" s="143"/>
      <c r="E25" s="195"/>
    </row>
    <row r="26" s="263" customFormat="1" ht="24.9" customHeight="1" spans="1:5">
      <c r="A26" s="273" t="s">
        <v>190</v>
      </c>
      <c r="B26" s="143"/>
      <c r="C26" s="143"/>
      <c r="D26" s="143"/>
      <c r="E26" s="195"/>
    </row>
    <row r="27" s="263" customFormat="1" ht="24.9" customHeight="1" spans="1:5">
      <c r="A27" s="273" t="s">
        <v>191</v>
      </c>
      <c r="B27" s="143"/>
      <c r="C27" s="143"/>
      <c r="D27" s="143"/>
      <c r="E27" s="195"/>
    </row>
    <row r="28" s="263" customFormat="1" ht="24.9" customHeight="1" spans="1:5">
      <c r="A28" s="271" t="s">
        <v>192</v>
      </c>
      <c r="B28" s="146"/>
      <c r="C28" s="146"/>
      <c r="D28" s="146"/>
      <c r="E28" s="198"/>
    </row>
    <row r="29" s="263" customFormat="1" ht="24.9" customHeight="1" spans="1:5">
      <c r="A29" s="271" t="s">
        <v>193</v>
      </c>
      <c r="B29" s="146">
        <f>SUM(B30:B32)</f>
        <v>3892</v>
      </c>
      <c r="C29" s="146">
        <f>SUM(C30:C32)</f>
        <v>4464</v>
      </c>
      <c r="D29" s="146">
        <f>SUM(D30:D32)</f>
        <v>4464</v>
      </c>
      <c r="E29" s="198">
        <v>100</v>
      </c>
    </row>
    <row r="30" s="263" customFormat="1" ht="24.9" customHeight="1" spans="1:5">
      <c r="A30" s="273" t="s">
        <v>194</v>
      </c>
      <c r="B30" s="143">
        <v>3634</v>
      </c>
      <c r="C30" s="143">
        <v>4302</v>
      </c>
      <c r="D30" s="143">
        <v>4302</v>
      </c>
      <c r="E30" s="195">
        <v>100</v>
      </c>
    </row>
    <row r="31" s="263" customFormat="1" ht="24.9" customHeight="1" spans="1:5">
      <c r="A31" s="273" t="s">
        <v>195</v>
      </c>
      <c r="B31" s="143">
        <v>258</v>
      </c>
      <c r="C31" s="143">
        <v>162</v>
      </c>
      <c r="D31" s="143">
        <v>162</v>
      </c>
      <c r="E31" s="195">
        <v>100</v>
      </c>
    </row>
    <row r="32" s="263" customFormat="1" ht="24.9" customHeight="1" spans="1:5">
      <c r="A32" s="273" t="s">
        <v>196</v>
      </c>
      <c r="B32" s="143"/>
      <c r="C32" s="143"/>
      <c r="D32" s="143"/>
      <c r="E32" s="195"/>
    </row>
    <row r="33" s="263" customFormat="1" ht="24.9" customHeight="1" spans="1:5">
      <c r="A33" s="271" t="s">
        <v>197</v>
      </c>
      <c r="B33" s="146"/>
      <c r="C33" s="146"/>
      <c r="D33" s="146"/>
      <c r="E33" s="198"/>
    </row>
    <row r="34" s="263" customFormat="1" ht="24.9" customHeight="1" spans="1:5">
      <c r="A34" s="273" t="s">
        <v>198</v>
      </c>
      <c r="B34" s="143"/>
      <c r="C34" s="143"/>
      <c r="D34" s="143"/>
      <c r="E34" s="195"/>
    </row>
    <row r="35" s="264" customFormat="1" ht="24.9" customHeight="1" spans="1:5">
      <c r="A35" s="273" t="s">
        <v>199</v>
      </c>
      <c r="B35" s="143"/>
      <c r="C35" s="143"/>
      <c r="D35" s="143"/>
      <c r="E35" s="195"/>
    </row>
    <row r="36" s="263" customFormat="1" ht="24.9" customHeight="1" spans="1:5">
      <c r="A36" s="271" t="s">
        <v>200</v>
      </c>
      <c r="B36" s="146"/>
      <c r="C36" s="146"/>
      <c r="D36" s="146"/>
      <c r="E36" s="198"/>
    </row>
    <row r="37" s="263" customFormat="1" ht="24.9" customHeight="1" spans="1:5">
      <c r="A37" s="271" t="s">
        <v>204</v>
      </c>
      <c r="B37" s="146"/>
      <c r="C37" s="146"/>
      <c r="D37" s="146"/>
      <c r="E37" s="198"/>
    </row>
    <row r="38" s="263" customFormat="1" ht="24.9" customHeight="1" spans="1:5">
      <c r="A38" s="271" t="s">
        <v>209</v>
      </c>
      <c r="B38" s="146">
        <f>SUM(B39:B43)</f>
        <v>281</v>
      </c>
      <c r="C38" s="146">
        <f>SUM(C39:C43)</f>
        <v>279</v>
      </c>
      <c r="D38" s="146">
        <f>SUM(D39:D43)</f>
        <v>279</v>
      </c>
      <c r="E38" s="198">
        <v>100</v>
      </c>
    </row>
    <row r="39" s="263" customFormat="1" ht="24.9" customHeight="1" spans="1:5">
      <c r="A39" s="273" t="s">
        <v>210</v>
      </c>
      <c r="B39" s="143">
        <v>281</v>
      </c>
      <c r="C39" s="143">
        <v>279</v>
      </c>
      <c r="D39" s="143">
        <v>279</v>
      </c>
      <c r="E39" s="195">
        <v>100</v>
      </c>
    </row>
    <row r="40" s="263" customFormat="1" ht="24.9" customHeight="1" spans="1:5">
      <c r="A40" s="273" t="s">
        <v>211</v>
      </c>
      <c r="B40" s="143"/>
      <c r="C40" s="143"/>
      <c r="D40" s="143"/>
      <c r="E40" s="198"/>
    </row>
    <row r="41" s="263" customFormat="1" ht="24.9" customHeight="1" spans="1:5">
      <c r="A41" s="273" t="s">
        <v>212</v>
      </c>
      <c r="B41" s="143"/>
      <c r="C41" s="143"/>
      <c r="D41" s="143"/>
      <c r="E41" s="195"/>
    </row>
    <row r="42" s="264" customFormat="1" ht="24.9" customHeight="1" spans="1:5">
      <c r="A42" s="273" t="s">
        <v>213</v>
      </c>
      <c r="B42" s="143"/>
      <c r="C42" s="143"/>
      <c r="D42" s="143"/>
      <c r="E42" s="195"/>
    </row>
    <row r="43" s="264" customFormat="1" ht="24.9" customHeight="1" spans="1:5">
      <c r="A43" s="273" t="s">
        <v>214</v>
      </c>
      <c r="B43" s="143"/>
      <c r="C43" s="143"/>
      <c r="D43" s="143"/>
      <c r="E43" s="195"/>
    </row>
    <row r="44" s="264" customFormat="1" ht="24.9" customHeight="1" spans="1:5">
      <c r="A44" s="271" t="s">
        <v>215</v>
      </c>
      <c r="B44" s="146"/>
      <c r="C44" s="146"/>
      <c r="D44" s="146"/>
      <c r="E44" s="198"/>
    </row>
    <row r="45" s="263" customFormat="1" ht="24.9" customHeight="1" spans="1:5">
      <c r="A45" s="271" t="s">
        <v>219</v>
      </c>
      <c r="B45" s="146"/>
      <c r="C45" s="146"/>
      <c r="D45" s="146"/>
      <c r="E45" s="198"/>
    </row>
    <row r="46" s="263" customFormat="1" ht="24.9" customHeight="1" spans="1:5">
      <c r="A46" s="271" t="s">
        <v>224</v>
      </c>
      <c r="B46" s="146"/>
      <c r="C46" s="146"/>
      <c r="D46" s="146"/>
      <c r="E46" s="198"/>
    </row>
    <row r="47" s="263" customFormat="1" ht="24.9" customHeight="1" spans="1:5">
      <c r="A47" s="197" t="s">
        <v>122</v>
      </c>
      <c r="B47" s="146">
        <f>B46+B45+B38+B37+B36+B33+B29+B28+B20+B9+B4+B44</f>
        <v>6758</v>
      </c>
      <c r="C47" s="146">
        <f>C46+C45+C38+C37+C36+C33+C29+C28+C20+C9+C4+C44</f>
        <v>7448</v>
      </c>
      <c r="D47" s="146">
        <f>D46+D45+D38+D37+D36+D33+D29+D28+D20+D9+D4+D44</f>
        <v>7448</v>
      </c>
      <c r="E47" s="198">
        <v>100</v>
      </c>
    </row>
    <row r="48" s="263" customFormat="1" ht="24.9" customHeight="1" spans="1:5">
      <c r="A48" s="150"/>
      <c r="B48" s="184"/>
      <c r="C48" s="150"/>
      <c r="D48" s="150"/>
      <c r="E48" s="150"/>
    </row>
    <row r="49" s="263" customFormat="1" ht="24.9" customHeight="1" spans="1:5">
      <c r="A49" s="262"/>
      <c r="B49" s="262"/>
      <c r="C49" s="262"/>
      <c r="D49" s="262"/>
      <c r="E49" s="262"/>
    </row>
    <row r="50" s="263" customFormat="1" ht="24.9" customHeight="1" spans="1:5">
      <c r="A50" s="262"/>
      <c r="B50" s="262"/>
      <c r="C50" s="262"/>
      <c r="D50" s="262"/>
      <c r="E50" s="262"/>
    </row>
    <row r="51" s="263" customFormat="1" ht="24.9" customHeight="1" spans="1:5">
      <c r="A51" s="262"/>
      <c r="B51" s="262"/>
      <c r="C51" s="262"/>
      <c r="D51" s="262"/>
      <c r="E51" s="262"/>
    </row>
    <row r="52" s="263" customFormat="1" ht="24.9" customHeight="1" spans="1:5">
      <c r="A52" s="262"/>
      <c r="B52" s="262"/>
      <c r="C52" s="262"/>
      <c r="D52" s="262"/>
      <c r="E52" s="262"/>
    </row>
    <row r="53" s="263" customFormat="1" ht="24.9" customHeight="1" spans="1:5">
      <c r="A53" s="262"/>
      <c r="B53" s="262"/>
      <c r="C53" s="262"/>
      <c r="D53" s="262"/>
      <c r="E53" s="262"/>
    </row>
    <row r="54" s="263" customFormat="1" ht="24.9" customHeight="1" spans="1:5">
      <c r="A54" s="262"/>
      <c r="B54" s="262"/>
      <c r="C54" s="262"/>
      <c r="D54" s="262"/>
      <c r="E54" s="262"/>
    </row>
    <row r="55" s="263" customFormat="1" ht="24.9" customHeight="1" spans="1:5">
      <c r="A55" s="262"/>
      <c r="B55" s="262"/>
      <c r="C55" s="262"/>
      <c r="D55" s="262"/>
      <c r="E55" s="262"/>
    </row>
    <row r="56" s="263" customFormat="1" ht="24.9" customHeight="1" spans="1:5">
      <c r="A56" s="262"/>
      <c r="B56" s="262"/>
      <c r="C56" s="262"/>
      <c r="D56" s="262"/>
      <c r="E56" s="262"/>
    </row>
    <row r="57" s="263" customFormat="1" ht="24.9" customHeight="1" spans="1:5">
      <c r="A57" s="262"/>
      <c r="B57" s="262"/>
      <c r="C57" s="262"/>
      <c r="D57" s="262"/>
      <c r="E57" s="262"/>
    </row>
    <row r="58" s="263" customFormat="1" ht="24.9" customHeight="1" spans="1:5">
      <c r="A58" s="262"/>
      <c r="B58" s="262"/>
      <c r="C58" s="262"/>
      <c r="D58" s="262"/>
      <c r="E58" s="262"/>
    </row>
    <row r="59" s="263" customFormat="1" ht="24.9" customHeight="1" spans="1:5">
      <c r="A59" s="262"/>
      <c r="B59" s="262"/>
      <c r="C59" s="262"/>
      <c r="D59" s="262"/>
      <c r="E59" s="262"/>
    </row>
    <row r="60" s="263" customFormat="1" ht="24.9" customHeight="1" spans="1:5">
      <c r="A60" s="262"/>
      <c r="B60" s="262"/>
      <c r="C60" s="262"/>
      <c r="D60" s="262"/>
      <c r="E60" s="262"/>
    </row>
    <row r="61" s="263" customFormat="1" ht="24.9" customHeight="1" spans="1:5">
      <c r="A61" s="262"/>
      <c r="B61" s="262"/>
      <c r="C61" s="262"/>
      <c r="D61" s="262"/>
      <c r="E61" s="262"/>
    </row>
    <row r="62" s="263" customFormat="1" ht="24.9" customHeight="1" spans="1:5">
      <c r="A62" s="262"/>
      <c r="B62" s="262"/>
      <c r="C62" s="262"/>
      <c r="D62" s="262"/>
      <c r="E62" s="262"/>
    </row>
    <row r="63" s="263" customFormat="1" ht="24.9" customHeight="1" spans="1:5">
      <c r="A63" s="262"/>
      <c r="B63" s="262"/>
      <c r="C63" s="262"/>
      <c r="D63" s="262"/>
      <c r="E63" s="262"/>
    </row>
    <row r="64" s="150" customFormat="1" customHeight="1" spans="1:5">
      <c r="A64" s="262"/>
      <c r="B64" s="262"/>
      <c r="C64" s="262"/>
      <c r="D64" s="262"/>
      <c r="E64" s="262"/>
    </row>
  </sheetData>
  <mergeCells count="2">
    <mergeCell ref="A1:E1"/>
    <mergeCell ref="D2:E2"/>
  </mergeCells>
  <pageMargins left="0.75" right="0.75" top="1" bottom="1" header="0.5" footer="0.5"/>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1"/>
  <sheetViews>
    <sheetView workbookViewId="0">
      <selection activeCell="K22" sqref="K22"/>
    </sheetView>
  </sheetViews>
  <sheetFormatPr defaultColWidth="10" defaultRowHeight="15" outlineLevelCol="5"/>
  <cols>
    <col min="1" max="3" width="31.5" style="1" customWidth="1"/>
    <col min="4" max="16384" width="10" style="1"/>
  </cols>
  <sheetData>
    <row r="1" ht="47.25" customHeight="1" spans="1:6">
      <c r="A1" s="2" t="s">
        <v>1797</v>
      </c>
      <c r="B1" s="3"/>
      <c r="C1" s="3"/>
    </row>
    <row r="2" ht="24.75" customHeight="1" spans="1:6">
      <c r="C2" s="4" t="s">
        <v>1542</v>
      </c>
    </row>
    <row r="3" ht="30" customHeight="1" spans="1:6">
      <c r="A3" s="14" t="s">
        <v>1791</v>
      </c>
      <c r="B3" s="14" t="s">
        <v>1798</v>
      </c>
      <c r="C3" s="14" t="s">
        <v>1799</v>
      </c>
    </row>
    <row r="4" ht="30" customHeight="1" spans="1:6">
      <c r="A4" s="7" t="s">
        <v>1784</v>
      </c>
      <c r="B4" s="8"/>
      <c r="C4" s="8">
        <v>353617</v>
      </c>
    </row>
    <row r="5" ht="30" customHeight="1" spans="1:6">
      <c r="A5" s="9"/>
      <c r="B5" s="8"/>
      <c r="C5" s="8"/>
    </row>
    <row r="6" ht="30" customHeight="1" spans="1:6">
      <c r="A6" s="9"/>
      <c r="B6" s="8"/>
      <c r="C6" s="8"/>
    </row>
    <row r="7" ht="30" customHeight="1" spans="1:6">
      <c r="A7" s="9"/>
      <c r="B7" s="8"/>
      <c r="C7" s="8"/>
    </row>
    <row r="8" ht="30" customHeight="1" spans="1:6">
      <c r="A8" s="9"/>
      <c r="B8" s="8"/>
      <c r="C8" s="8"/>
    </row>
    <row r="9" ht="30" customHeight="1" spans="1:6">
      <c r="A9" s="9"/>
      <c r="B9" s="8"/>
      <c r="C9" s="8"/>
    </row>
    <row r="10" ht="30" customHeight="1" spans="1:6">
      <c r="A10" s="5" t="s">
        <v>1378</v>
      </c>
      <c r="B10" s="10">
        <f>SUM(B4:B9)</f>
        <v>0</v>
      </c>
      <c r="C10" s="10">
        <f>SUM(C4:C9)</f>
        <v>353617</v>
      </c>
    </row>
    <row r="11" ht="40.5" customHeight="1" spans="1:6">
      <c r="A11" s="13"/>
      <c r="B11" s="13"/>
      <c r="C11" s="13"/>
      <c r="D11" s="13"/>
      <c r="E11" s="13"/>
      <c r="F11" s="13"/>
    </row>
  </sheetData>
  <mergeCells count="2">
    <mergeCell ref="A1:C1"/>
    <mergeCell ref="A11:F11"/>
  </mergeCells>
  <printOptions horizontalCentered="1"/>
  <pageMargins left="0.314583333333333" right="0.314583333333333" top="0.747916666666667" bottom="0.747916666666667" header="0.314583333333333" footer="0.314583333333333"/>
  <pageSetup paperSize="9" firstPageNumber="154" orientation="portrait" useFirstPageNumber="1" verticalDpi="300"/>
  <headerFooter>
    <oddFooter>&amp;C&amp;P</odd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13"/>
  <sheetViews>
    <sheetView workbookViewId="0">
      <selection activeCell="K22" sqref="K22"/>
    </sheetView>
  </sheetViews>
  <sheetFormatPr defaultColWidth="10" defaultRowHeight="15" outlineLevelCol="6"/>
  <cols>
    <col min="1" max="1" width="17.625" style="1" customWidth="1"/>
    <col min="2" max="6" width="15.625" style="1" customWidth="1"/>
    <col min="7" max="16384" width="10" style="1"/>
  </cols>
  <sheetData>
    <row r="1" ht="47.25" customHeight="1" spans="1:7">
      <c r="A1" s="2" t="s">
        <v>1800</v>
      </c>
      <c r="B1" s="3"/>
      <c r="C1" s="3"/>
      <c r="D1" s="3"/>
      <c r="E1" s="3"/>
      <c r="F1" s="3"/>
    </row>
    <row r="2" ht="22.5" customHeight="1" spans="1:7">
      <c r="F2" s="4" t="s">
        <v>1542</v>
      </c>
    </row>
    <row r="3" ht="32.1" customHeight="1" spans="1:7">
      <c r="A3" s="5" t="s">
        <v>1791</v>
      </c>
      <c r="B3" s="6" t="s">
        <v>1801</v>
      </c>
      <c r="C3" s="6" t="s">
        <v>1802</v>
      </c>
      <c r="D3" s="6" t="s">
        <v>1803</v>
      </c>
      <c r="E3" s="6" t="s">
        <v>1804</v>
      </c>
      <c r="F3" s="6" t="s">
        <v>1805</v>
      </c>
    </row>
    <row r="4" ht="30" customHeight="1" spans="1:7">
      <c r="A4" s="7" t="s">
        <v>1784</v>
      </c>
      <c r="B4" s="8">
        <v>353617</v>
      </c>
      <c r="C4" s="8">
        <v>98330.88</v>
      </c>
      <c r="D4" s="8">
        <v>0</v>
      </c>
      <c r="E4" s="8">
        <v>0</v>
      </c>
      <c r="F4" s="8">
        <v>451947.88</v>
      </c>
    </row>
    <row r="5" ht="30" customHeight="1" spans="1:7">
      <c r="A5" s="9"/>
      <c r="B5" s="8"/>
      <c r="C5" s="8"/>
      <c r="D5" s="8"/>
      <c r="E5" s="8"/>
      <c r="F5" s="8"/>
    </row>
    <row r="6" ht="30" customHeight="1" spans="1:7">
      <c r="A6" s="9"/>
      <c r="B6" s="8"/>
      <c r="C6" s="8"/>
      <c r="D6" s="8"/>
      <c r="E6" s="8"/>
      <c r="F6" s="8"/>
    </row>
    <row r="7" ht="30" customHeight="1" spans="1:7">
      <c r="A7" s="9"/>
      <c r="B7" s="8"/>
      <c r="C7" s="8"/>
      <c r="D7" s="8"/>
      <c r="E7" s="8"/>
      <c r="F7" s="8"/>
    </row>
    <row r="8" ht="30" customHeight="1" spans="1:7">
      <c r="A8" s="9"/>
      <c r="B8" s="8"/>
      <c r="C8" s="8"/>
      <c r="D8" s="8"/>
      <c r="E8" s="8"/>
      <c r="F8" s="8"/>
    </row>
    <row r="9" ht="30" customHeight="1" spans="1:7">
      <c r="A9" s="9"/>
      <c r="B9" s="8"/>
      <c r="C9" s="8"/>
      <c r="D9" s="8"/>
      <c r="E9" s="8"/>
      <c r="F9" s="8"/>
    </row>
    <row r="10" ht="30" customHeight="1" spans="1:7">
      <c r="A10" s="5" t="s">
        <v>1378</v>
      </c>
      <c r="B10" s="10">
        <f>B4</f>
        <v>353617</v>
      </c>
      <c r="C10" s="10">
        <f>C4</f>
        <v>98330.88</v>
      </c>
      <c r="D10" s="10">
        <f>D4</f>
        <v>0</v>
      </c>
      <c r="E10" s="10">
        <f>E4</f>
        <v>0</v>
      </c>
      <c r="F10" s="10">
        <f>F4</f>
        <v>451947.88</v>
      </c>
      <c r="G10" s="11"/>
    </row>
    <row r="11" ht="30" customHeight="1" spans="1:7">
      <c r="A11" s="12" t="s">
        <v>1806</v>
      </c>
      <c r="B11" s="12"/>
      <c r="C11" s="12"/>
      <c r="D11" s="12"/>
      <c r="E11" s="12"/>
      <c r="F11" s="12"/>
    </row>
    <row r="12" ht="39.75" customHeight="1" spans="1:7">
      <c r="A12" s="13"/>
      <c r="B12" s="13"/>
      <c r="C12" s="13"/>
      <c r="D12" s="13"/>
      <c r="E12" s="13"/>
      <c r="F12" s="13"/>
    </row>
    <row r="13" spans="1:7">
      <c r="F13" s="11"/>
    </row>
  </sheetData>
  <mergeCells count="3">
    <mergeCell ref="A1:F1"/>
    <mergeCell ref="A11:F11"/>
    <mergeCell ref="A12:F12"/>
  </mergeCells>
  <printOptions horizontalCentered="1"/>
  <pageMargins left="0.314583333333333" right="0.314583333333333" top="0.747916666666667" bottom="0.747916666666667" header="0.314583333333333" footer="0.314583333333333"/>
  <pageSetup paperSize="9" firstPageNumber="155" orientation="portrait" useFirstPageNumber="1"/>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32"/>
  <sheetViews>
    <sheetView workbookViewId="0">
      <selection activeCell="G24" sqref="G24"/>
    </sheetView>
  </sheetViews>
  <sheetFormatPr defaultColWidth="9" defaultRowHeight="25.2" customHeight="1" outlineLevelCol="4"/>
  <cols>
    <col min="1" max="1" width="31.6" style="188" customWidth="1"/>
    <col min="2" max="4" width="11.4" style="188" customWidth="1"/>
    <col min="5" max="5" width="11.4" style="403" customWidth="1"/>
    <col min="6" max="16384" width="9" style="188"/>
  </cols>
  <sheetData>
    <row r="1" s="188" customFormat="1" ht="30" customHeight="1" spans="1:5">
      <c r="A1" s="190" t="s">
        <v>232</v>
      </c>
      <c r="B1" s="190"/>
      <c r="C1" s="190"/>
      <c r="D1" s="190"/>
      <c r="E1" s="404"/>
    </row>
    <row r="2" s="188" customFormat="1" ht="20.1" customHeight="1" spans="1:5">
      <c r="A2" s="185"/>
      <c r="B2" s="185"/>
      <c r="C2" s="405" t="s">
        <v>62</v>
      </c>
      <c r="D2" s="405"/>
      <c r="E2" s="405"/>
    </row>
    <row r="3" s="402" customFormat="1" ht="24" customHeight="1" spans="1:5">
      <c r="A3" s="194" t="s">
        <v>63</v>
      </c>
      <c r="B3" s="194" t="s">
        <v>64</v>
      </c>
      <c r="C3" s="194" t="s">
        <v>65</v>
      </c>
      <c r="D3" s="194" t="s">
        <v>66</v>
      </c>
      <c r="E3" s="406" t="s">
        <v>67</v>
      </c>
    </row>
    <row r="4" s="188" customFormat="1" ht="24" customHeight="1" spans="1:5">
      <c r="A4" s="407" t="s">
        <v>68</v>
      </c>
      <c r="B4" s="340">
        <f>SUM(B5:B20)</f>
        <v>29880</v>
      </c>
      <c r="C4" s="340">
        <f>SUM(C5:C20)</f>
        <v>30282</v>
      </c>
      <c r="D4" s="340">
        <f>SUM(D5:D20)</f>
        <v>30282</v>
      </c>
      <c r="E4" s="408">
        <f t="shared" ref="E4:E13" si="0">D4/C4*100</f>
        <v>100</v>
      </c>
    </row>
    <row r="5" s="188" customFormat="1" ht="24" customHeight="1" spans="1:5">
      <c r="A5" s="409" t="s">
        <v>69</v>
      </c>
      <c r="B5" s="343">
        <v>12997</v>
      </c>
      <c r="C5" s="343">
        <v>10846</v>
      </c>
      <c r="D5" s="343">
        <v>10846</v>
      </c>
      <c r="E5" s="410">
        <f t="shared" si="0"/>
        <v>100</v>
      </c>
    </row>
    <row r="6" s="188" customFormat="1" ht="24" customHeight="1" spans="1:5">
      <c r="A6" s="409" t="s">
        <v>70</v>
      </c>
      <c r="B6" s="343"/>
      <c r="C6" s="343"/>
      <c r="D6" s="343"/>
      <c r="E6" s="410"/>
    </row>
    <row r="7" s="188" customFormat="1" ht="24" customHeight="1" spans="1:5">
      <c r="A7" s="409" t="s">
        <v>71</v>
      </c>
      <c r="B7" s="343">
        <v>2860</v>
      </c>
      <c r="C7" s="343">
        <v>3049</v>
      </c>
      <c r="D7" s="343">
        <v>3049</v>
      </c>
      <c r="E7" s="410">
        <f t="shared" si="0"/>
        <v>100</v>
      </c>
    </row>
    <row r="8" s="188" customFormat="1" ht="24" customHeight="1" spans="1:5">
      <c r="A8" s="409" t="s">
        <v>72</v>
      </c>
      <c r="B8" s="343">
        <v>1190</v>
      </c>
      <c r="C8" s="343">
        <v>1110</v>
      </c>
      <c r="D8" s="343">
        <v>1110</v>
      </c>
      <c r="E8" s="410">
        <f t="shared" si="0"/>
        <v>100</v>
      </c>
    </row>
    <row r="9" s="188" customFormat="1" ht="24" customHeight="1" spans="1:5">
      <c r="A9" s="409" t="s">
        <v>73</v>
      </c>
      <c r="B9" s="343">
        <v>3</v>
      </c>
      <c r="C9" s="343">
        <v>2</v>
      </c>
      <c r="D9" s="343">
        <v>2</v>
      </c>
      <c r="E9" s="410">
        <f t="shared" si="0"/>
        <v>100</v>
      </c>
    </row>
    <row r="10" s="188" customFormat="1" ht="24" customHeight="1" spans="1:5">
      <c r="A10" s="409" t="s">
        <v>74</v>
      </c>
      <c r="B10" s="343">
        <v>870</v>
      </c>
      <c r="C10" s="343">
        <v>810</v>
      </c>
      <c r="D10" s="343">
        <v>810</v>
      </c>
      <c r="E10" s="410">
        <f t="shared" si="0"/>
        <v>100</v>
      </c>
    </row>
    <row r="11" s="188" customFormat="1" ht="24" customHeight="1" spans="1:5">
      <c r="A11" s="409" t="s">
        <v>75</v>
      </c>
      <c r="B11" s="343">
        <v>2610</v>
      </c>
      <c r="C11" s="343">
        <v>3421</v>
      </c>
      <c r="D11" s="343">
        <v>3421</v>
      </c>
      <c r="E11" s="410">
        <f t="shared" si="0"/>
        <v>100</v>
      </c>
    </row>
    <row r="12" s="188" customFormat="1" ht="24" customHeight="1" spans="1:5">
      <c r="A12" s="409" t="s">
        <v>76</v>
      </c>
      <c r="B12" s="343">
        <v>1300</v>
      </c>
      <c r="C12" s="343">
        <v>1184</v>
      </c>
      <c r="D12" s="343">
        <v>1184</v>
      </c>
      <c r="E12" s="410">
        <f t="shared" si="0"/>
        <v>100</v>
      </c>
    </row>
    <row r="13" s="188" customFormat="1" ht="24" customHeight="1" spans="1:5">
      <c r="A13" s="409" t="s">
        <v>77</v>
      </c>
      <c r="B13" s="343">
        <v>4560</v>
      </c>
      <c r="C13" s="343">
        <v>5688</v>
      </c>
      <c r="D13" s="343">
        <v>5688</v>
      </c>
      <c r="E13" s="410">
        <f t="shared" si="0"/>
        <v>100</v>
      </c>
    </row>
    <row r="14" s="188" customFormat="1" ht="24" customHeight="1" spans="1:5">
      <c r="A14" s="409" t="s">
        <v>78</v>
      </c>
      <c r="B14" s="343"/>
      <c r="C14" s="343"/>
      <c r="D14" s="343"/>
      <c r="E14" s="410"/>
    </row>
    <row r="15" s="188" customFormat="1" ht="24" customHeight="1" spans="1:5">
      <c r="A15" s="409" t="s">
        <v>79</v>
      </c>
      <c r="B15" s="343">
        <v>70</v>
      </c>
      <c r="C15" s="343">
        <v>38</v>
      </c>
      <c r="D15" s="343">
        <v>38</v>
      </c>
      <c r="E15" s="410">
        <f t="shared" ref="E15:E17" si="1">D15/C15*100</f>
        <v>100</v>
      </c>
    </row>
    <row r="16" s="188" customFormat="1" ht="24" customHeight="1" spans="1:5">
      <c r="A16" s="409" t="s">
        <v>80</v>
      </c>
      <c r="B16" s="343">
        <v>1200</v>
      </c>
      <c r="C16" s="343">
        <v>2138</v>
      </c>
      <c r="D16" s="343">
        <v>2138</v>
      </c>
      <c r="E16" s="410">
        <f t="shared" si="1"/>
        <v>100</v>
      </c>
    </row>
    <row r="17" s="188" customFormat="1" ht="24" customHeight="1" spans="1:5">
      <c r="A17" s="409" t="s">
        <v>81</v>
      </c>
      <c r="B17" s="343">
        <v>2010</v>
      </c>
      <c r="C17" s="343">
        <v>1818</v>
      </c>
      <c r="D17" s="343">
        <v>1818</v>
      </c>
      <c r="E17" s="410">
        <f t="shared" si="1"/>
        <v>100</v>
      </c>
    </row>
    <row r="18" s="188" customFormat="1" ht="24" customHeight="1" spans="1:5">
      <c r="A18" s="409" t="s">
        <v>82</v>
      </c>
      <c r="B18" s="343"/>
      <c r="C18" s="343"/>
      <c r="D18" s="343"/>
      <c r="E18" s="410"/>
    </row>
    <row r="19" s="188" customFormat="1" ht="24" customHeight="1" spans="1:5">
      <c r="A19" s="409" t="s">
        <v>83</v>
      </c>
      <c r="B19" s="343">
        <v>210</v>
      </c>
      <c r="C19" s="343">
        <v>178</v>
      </c>
      <c r="D19" s="343">
        <v>178</v>
      </c>
      <c r="E19" s="410">
        <f t="shared" ref="E19:E26" si="2">D19/C19*100</f>
        <v>100</v>
      </c>
    </row>
    <row r="20" s="188" customFormat="1" ht="24" customHeight="1" spans="1:5">
      <c r="A20" s="409" t="s">
        <v>84</v>
      </c>
      <c r="B20" s="343"/>
      <c r="C20" s="343"/>
      <c r="D20" s="343"/>
      <c r="E20" s="410"/>
    </row>
    <row r="21" s="188" customFormat="1" ht="24" customHeight="1" spans="1:5">
      <c r="A21" s="407" t="s">
        <v>85</v>
      </c>
      <c r="B21" s="340">
        <f>SUM(B22:B29)</f>
        <v>13420</v>
      </c>
      <c r="C21" s="340">
        <f>SUM(C22:C29)</f>
        <v>13018</v>
      </c>
      <c r="D21" s="340">
        <f>SUM(D22:D29)</f>
        <v>13036</v>
      </c>
      <c r="E21" s="408">
        <f t="shared" si="2"/>
        <v>100.138270087571</v>
      </c>
    </row>
    <row r="22" s="188" customFormat="1" ht="24" customHeight="1" spans="1:5">
      <c r="A22" s="409" t="s">
        <v>86</v>
      </c>
      <c r="B22" s="343">
        <v>1420</v>
      </c>
      <c r="C22" s="343">
        <v>1743</v>
      </c>
      <c r="D22" s="343">
        <v>1743</v>
      </c>
      <c r="E22" s="410">
        <f t="shared" si="2"/>
        <v>100</v>
      </c>
    </row>
    <row r="23" s="188" customFormat="1" ht="24" customHeight="1" spans="1:5">
      <c r="A23" s="409" t="s">
        <v>87</v>
      </c>
      <c r="B23" s="343">
        <v>100</v>
      </c>
      <c r="C23" s="343">
        <v>100</v>
      </c>
      <c r="D23" s="343">
        <v>100</v>
      </c>
      <c r="E23" s="410">
        <f t="shared" si="2"/>
        <v>100</v>
      </c>
    </row>
    <row r="24" s="188" customFormat="1" ht="24" customHeight="1" spans="1:5">
      <c r="A24" s="409" t="s">
        <v>88</v>
      </c>
      <c r="B24" s="343">
        <v>150</v>
      </c>
      <c r="C24" s="343">
        <v>164</v>
      </c>
      <c r="D24" s="343">
        <v>164</v>
      </c>
      <c r="E24" s="410">
        <f t="shared" si="2"/>
        <v>100</v>
      </c>
    </row>
    <row r="25" s="188" customFormat="1" ht="24" customHeight="1" spans="1:5">
      <c r="A25" s="409" t="s">
        <v>89</v>
      </c>
      <c r="B25" s="343"/>
      <c r="C25" s="343">
        <v>5500</v>
      </c>
      <c r="D25" s="343">
        <v>5500</v>
      </c>
      <c r="E25" s="410">
        <f t="shared" si="2"/>
        <v>100</v>
      </c>
    </row>
    <row r="26" s="188" customFormat="1" ht="24" customHeight="1" spans="1:5">
      <c r="A26" s="409" t="s">
        <v>90</v>
      </c>
      <c r="B26" s="343">
        <v>11600</v>
      </c>
      <c r="C26" s="343">
        <v>4949</v>
      </c>
      <c r="D26" s="343">
        <v>4949</v>
      </c>
      <c r="E26" s="410">
        <f t="shared" si="2"/>
        <v>100</v>
      </c>
    </row>
    <row r="27" s="188" customFormat="1" ht="24" customHeight="1" spans="1:5">
      <c r="A27" s="409" t="s">
        <v>91</v>
      </c>
      <c r="B27" s="343"/>
      <c r="C27" s="343"/>
      <c r="D27" s="343"/>
      <c r="E27" s="410"/>
    </row>
    <row r="28" s="188" customFormat="1" ht="24" customHeight="1" spans="1:5">
      <c r="A28" s="409" t="s">
        <v>92</v>
      </c>
      <c r="B28" s="343">
        <v>150</v>
      </c>
      <c r="C28" s="343">
        <v>72</v>
      </c>
      <c r="D28" s="343">
        <v>72</v>
      </c>
      <c r="E28" s="410">
        <f t="shared" ref="E28:E30" si="3">D28/C28*100</f>
        <v>100</v>
      </c>
    </row>
    <row r="29" s="188" customFormat="1" ht="24" customHeight="1" spans="1:5">
      <c r="A29" s="409" t="s">
        <v>93</v>
      </c>
      <c r="B29" s="343"/>
      <c r="C29" s="343">
        <v>490</v>
      </c>
      <c r="D29" s="343">
        <v>508</v>
      </c>
      <c r="E29" s="410">
        <f t="shared" si="3"/>
        <v>103.673469387755</v>
      </c>
    </row>
    <row r="30" s="188" customFormat="1" ht="24" customHeight="1" spans="1:5">
      <c r="A30" s="201" t="s">
        <v>94</v>
      </c>
      <c r="B30" s="340">
        <f>B4+B21</f>
        <v>43300</v>
      </c>
      <c r="C30" s="340">
        <f>C4+C21</f>
        <v>43300</v>
      </c>
      <c r="D30" s="340">
        <f>D4+D21</f>
        <v>43318</v>
      </c>
      <c r="E30" s="408">
        <f t="shared" si="3"/>
        <v>100.041570438799</v>
      </c>
    </row>
    <row r="32" s="188" customFormat="1" customHeight="1" spans="1:5">
      <c r="E32" s="411"/>
    </row>
  </sheetData>
  <mergeCells count="2">
    <mergeCell ref="A1:E1"/>
    <mergeCell ref="C2:E2"/>
  </mergeCells>
  <printOptions horizontalCentered="1"/>
  <pageMargins left="0.708333333333333" right="0.708333333333333" top="0.747916666666667" bottom="0.747916666666667" header="0.314583333333333" footer="0.314583333333333"/>
  <pageSetup paperSize="9" firstPageNumber="52" orientation="portrait" useFirstPageNumber="1"/>
  <headerFooter>
    <oddFooter>&amp;C&amp;P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J1339"/>
  <sheetViews>
    <sheetView showZeros="0" zoomScale="85" zoomScaleNormal="85" workbookViewId="0">
      <pane xSplit="2" ySplit="5" topLeftCell="C6" activePane="bottomRight" state="frozen"/>
      <selection/>
      <selection pane="topRight"/>
      <selection pane="bottomLeft"/>
      <selection pane="bottomRight" activeCell="D1304" sqref="D1304"/>
    </sheetView>
  </sheetViews>
  <sheetFormatPr defaultColWidth="9.5" defaultRowHeight="13.5"/>
  <cols>
    <col min="1" max="1" width="9.5" style="383"/>
    <col min="2" max="2" width="49.5" style="377" customWidth="1"/>
    <col min="3" max="3" width="16.475" style="384" customWidth="1"/>
    <col min="4" max="4" width="18.8166666666667" style="385" customWidth="1"/>
    <col min="5" max="5" width="15.8833333333333" style="386" customWidth="1"/>
    <col min="6" max="6" width="9.5" style="377"/>
    <col min="7" max="7" width="11.875" style="377" customWidth="1"/>
    <col min="8" max="8" width="9.5" style="377"/>
    <col min="9" max="9" width="11.875" style="377" customWidth="1"/>
    <col min="10" max="10" width="11.625" style="377" customWidth="1"/>
    <col min="11" max="16384" width="9.5" style="377"/>
  </cols>
  <sheetData>
    <row r="1" s="377" customFormat="1" ht="28.5" customHeight="1" spans="1:10">
      <c r="A1" s="387" t="s">
        <v>233</v>
      </c>
      <c r="B1" s="387"/>
      <c r="C1" s="388"/>
      <c r="D1" s="387"/>
      <c r="E1" s="386"/>
    </row>
    <row r="2" s="377" customFormat="1" ht="18" customHeight="1" spans="1:10">
      <c r="C2" s="389"/>
      <c r="D2" s="390" t="s">
        <v>234</v>
      </c>
      <c r="E2" s="386"/>
    </row>
    <row r="3" s="378" customFormat="1" ht="21.75" customHeight="1" spans="1:10">
      <c r="A3" s="309" t="s">
        <v>235</v>
      </c>
      <c r="B3" s="309" t="s">
        <v>236</v>
      </c>
      <c r="C3" s="309" t="s">
        <v>65</v>
      </c>
      <c r="D3" s="391" t="s">
        <v>66</v>
      </c>
      <c r="E3" s="392" t="s">
        <v>237</v>
      </c>
      <c r="F3" s="393"/>
      <c r="G3" s="393"/>
      <c r="H3" s="393"/>
      <c r="I3" s="393"/>
      <c r="J3" s="393"/>
    </row>
    <row r="4" s="379" customFormat="1" ht="15" customHeight="1" spans="1:10">
      <c r="A4" s="313"/>
      <c r="B4" s="314" t="s">
        <v>238</v>
      </c>
      <c r="C4" s="315">
        <f>C5+C253+C293+C312+C402+C454+C510+C566+C695+C778+C850+C873+C976+C1028+C1092+C1112+C1142+C1152+C1197+C1216+C1261+C1311+C1314+C1327</f>
        <v>79758</v>
      </c>
      <c r="D4" s="315">
        <f>D5+D253+D293+D312+D402+D454+D510+D566+D695+D778+D850+D873+D976+D1028+D1092+D1112+D1142+D1152+D1197+D1216+D1261+D1311+D1314+D1327</f>
        <v>71109</v>
      </c>
      <c r="E4" s="394">
        <f>D4/C4*100</f>
        <v>89.1559467388851</v>
      </c>
    </row>
    <row r="5" s="378" customFormat="1" ht="15" customHeight="1" spans="1:10">
      <c r="A5" s="313">
        <v>201</v>
      </c>
      <c r="B5" s="314" t="s">
        <v>239</v>
      </c>
      <c r="C5" s="315">
        <f>C6+C18+C27+C37+C48+C59+C70+C78+C87+C100+C109+C120+C132+C139+C147+C153+C160+C167+C174+C181+C188+C196+C202+C208+C215+C230+C237+C244+C250</f>
        <v>6666</v>
      </c>
      <c r="D5" s="315">
        <f>D6+D18+D27+D37+D48+D59+D70+D78+D87+D100+D109+D120+D132+D139+D147+D153+D160+D167+D174+D181+D188+D196+D202+D208+D215+D230+D237+D244+D250</f>
        <v>6115</v>
      </c>
      <c r="E5" s="394">
        <f>D5/C5*100</f>
        <v>91.7341734173417</v>
      </c>
    </row>
    <row r="6" s="378" customFormat="1" ht="15" customHeight="1" spans="1:10">
      <c r="A6" s="313">
        <v>20101</v>
      </c>
      <c r="B6" s="314" t="s">
        <v>240</v>
      </c>
      <c r="C6" s="315">
        <f>SUM(C7:C17)</f>
        <v>0</v>
      </c>
      <c r="D6" s="315">
        <f>SUM(D7:D17)</f>
        <v>0</v>
      </c>
      <c r="E6" s="394"/>
    </row>
    <row r="7" s="378" customFormat="1" ht="15" customHeight="1" spans="1:10">
      <c r="A7" s="313">
        <v>2010101</v>
      </c>
      <c r="B7" s="313" t="s">
        <v>241</v>
      </c>
      <c r="C7" s="315"/>
      <c r="D7" s="315"/>
      <c r="E7" s="394"/>
    </row>
    <row r="8" s="378" customFormat="1" ht="15" customHeight="1" spans="1:10">
      <c r="A8" s="313">
        <v>2010102</v>
      </c>
      <c r="B8" s="313" t="s">
        <v>242</v>
      </c>
      <c r="C8" s="315"/>
      <c r="D8" s="315"/>
      <c r="E8" s="394"/>
    </row>
    <row r="9" s="378" customFormat="1" ht="15" customHeight="1" spans="1:10">
      <c r="A9" s="313">
        <v>2010103</v>
      </c>
      <c r="B9" s="313" t="s">
        <v>243</v>
      </c>
      <c r="C9" s="315"/>
      <c r="D9" s="315"/>
      <c r="E9" s="394"/>
    </row>
    <row r="10" s="378" customFormat="1" ht="15" customHeight="1" spans="1:10">
      <c r="A10" s="313">
        <v>2010104</v>
      </c>
      <c r="B10" s="313" t="s">
        <v>244</v>
      </c>
      <c r="C10" s="315"/>
      <c r="D10" s="315"/>
      <c r="E10" s="394"/>
    </row>
    <row r="11" s="378" customFormat="1" ht="15" customHeight="1" spans="1:10">
      <c r="A11" s="313">
        <v>2010105</v>
      </c>
      <c r="B11" s="313" t="s">
        <v>245</v>
      </c>
      <c r="C11" s="315"/>
      <c r="D11" s="315"/>
      <c r="E11" s="394"/>
    </row>
    <row r="12" s="378" customFormat="1" ht="15" customHeight="1" spans="1:10">
      <c r="A12" s="313">
        <v>2010106</v>
      </c>
      <c r="B12" s="313" t="s">
        <v>246</v>
      </c>
      <c r="C12" s="315"/>
      <c r="D12" s="315"/>
      <c r="E12" s="394"/>
    </row>
    <row r="13" s="380" customFormat="1" ht="15" customHeight="1" spans="1:10">
      <c r="A13" s="313">
        <v>2010107</v>
      </c>
      <c r="B13" s="313" t="s">
        <v>247</v>
      </c>
      <c r="C13" s="315"/>
      <c r="D13" s="315"/>
      <c r="E13" s="394"/>
    </row>
    <row r="14" s="378" customFormat="1" ht="15" customHeight="1" spans="1:10">
      <c r="A14" s="313">
        <v>2010108</v>
      </c>
      <c r="B14" s="313" t="s">
        <v>248</v>
      </c>
      <c r="C14" s="315"/>
      <c r="D14" s="315"/>
      <c r="E14" s="394"/>
    </row>
    <row r="15" s="378" customFormat="1" ht="15" customHeight="1" spans="1:10">
      <c r="A15" s="313">
        <v>2010109</v>
      </c>
      <c r="B15" s="313" t="s">
        <v>249</v>
      </c>
      <c r="C15" s="315"/>
      <c r="D15" s="315"/>
      <c r="E15" s="394"/>
    </row>
    <row r="16" s="378" customFormat="1" ht="15" customHeight="1" spans="1:10">
      <c r="A16" s="313">
        <v>2010150</v>
      </c>
      <c r="B16" s="313" t="s">
        <v>250</v>
      </c>
      <c r="C16" s="315"/>
      <c r="D16" s="315"/>
      <c r="E16" s="394"/>
    </row>
    <row r="17" s="378" customFormat="1" ht="15" customHeight="1" spans="1:10">
      <c r="A17" s="313">
        <v>2010199</v>
      </c>
      <c r="B17" s="313" t="s">
        <v>251</v>
      </c>
      <c r="C17" s="315"/>
      <c r="D17" s="315"/>
      <c r="E17" s="394"/>
    </row>
    <row r="18" s="378" customFormat="1" ht="15" customHeight="1" spans="1:10">
      <c r="A18" s="313">
        <v>20102</v>
      </c>
      <c r="B18" s="314" t="s">
        <v>252</v>
      </c>
      <c r="C18" s="315">
        <f>SUM(C19:C26)</f>
        <v>0</v>
      </c>
      <c r="D18" s="315">
        <f>SUM(D19:D26)</f>
        <v>0</v>
      </c>
      <c r="E18" s="394"/>
    </row>
    <row r="19" s="378" customFormat="1" ht="15" customHeight="1" spans="1:10">
      <c r="A19" s="313">
        <v>2010201</v>
      </c>
      <c r="B19" s="313" t="s">
        <v>241</v>
      </c>
      <c r="C19" s="315"/>
      <c r="D19" s="315"/>
      <c r="E19" s="394"/>
    </row>
    <row r="20" s="378" customFormat="1" ht="15" customHeight="1" spans="1:10">
      <c r="A20" s="313">
        <v>2010202</v>
      </c>
      <c r="B20" s="313" t="s">
        <v>242</v>
      </c>
      <c r="C20" s="315"/>
      <c r="D20" s="315"/>
      <c r="E20" s="394"/>
    </row>
    <row r="21" s="378" customFormat="1" ht="15" customHeight="1" spans="1:10">
      <c r="A21" s="313">
        <v>2010203</v>
      </c>
      <c r="B21" s="313" t="s">
        <v>243</v>
      </c>
      <c r="C21" s="315"/>
      <c r="D21" s="315"/>
      <c r="E21" s="394"/>
    </row>
    <row r="22" s="380" customFormat="1" ht="15" customHeight="1" spans="1:10">
      <c r="A22" s="313">
        <v>2010204</v>
      </c>
      <c r="B22" s="313" t="s">
        <v>253</v>
      </c>
      <c r="C22" s="315"/>
      <c r="D22" s="315"/>
      <c r="E22" s="394"/>
    </row>
    <row r="23" s="378" customFormat="1" ht="15" customHeight="1" spans="1:10">
      <c r="A23" s="313">
        <v>2010205</v>
      </c>
      <c r="B23" s="313" t="s">
        <v>254</v>
      </c>
      <c r="C23" s="315"/>
      <c r="D23" s="315"/>
      <c r="E23" s="394"/>
      <c r="G23" s="395"/>
      <c r="H23" s="378"/>
      <c r="I23" s="395"/>
      <c r="J23" s="395"/>
    </row>
    <row r="24" s="378" customFormat="1" ht="15" customHeight="1" spans="1:10">
      <c r="A24" s="313">
        <v>2010206</v>
      </c>
      <c r="B24" s="313" t="s">
        <v>255</v>
      </c>
      <c r="C24" s="315"/>
      <c r="D24" s="315"/>
      <c r="E24" s="394"/>
      <c r="G24" s="395"/>
      <c r="H24" s="378"/>
      <c r="I24" s="395"/>
      <c r="J24" s="395"/>
    </row>
    <row r="25" s="379" customFormat="1" ht="15" customHeight="1" spans="1:10">
      <c r="A25" s="313">
        <v>2010250</v>
      </c>
      <c r="B25" s="313" t="s">
        <v>250</v>
      </c>
      <c r="C25" s="315"/>
      <c r="D25" s="315"/>
      <c r="E25" s="394"/>
      <c r="I25" s="396"/>
    </row>
    <row r="26" s="378" customFormat="1" ht="15" customHeight="1" spans="1:10">
      <c r="A26" s="313">
        <v>2010299</v>
      </c>
      <c r="B26" s="313" t="s">
        <v>256</v>
      </c>
      <c r="C26" s="315"/>
      <c r="D26" s="315"/>
      <c r="E26" s="394"/>
    </row>
    <row r="27" s="378" customFormat="1" ht="15" customHeight="1" spans="1:10">
      <c r="A27" s="313">
        <v>20103</v>
      </c>
      <c r="B27" s="314" t="s">
        <v>257</v>
      </c>
      <c r="C27" s="315">
        <f>SUM(C28:C36)</f>
        <v>5120</v>
      </c>
      <c r="D27" s="315">
        <f>SUM(D28:D36)</f>
        <v>4570</v>
      </c>
      <c r="E27" s="394">
        <f>D27/C27*100</f>
        <v>89.2578125</v>
      </c>
    </row>
    <row r="28" s="378" customFormat="1" ht="15" customHeight="1" spans="1:10">
      <c r="A28" s="313">
        <v>2010301</v>
      </c>
      <c r="B28" s="313" t="s">
        <v>241</v>
      </c>
      <c r="C28" s="315">
        <v>2137</v>
      </c>
      <c r="D28" s="315">
        <v>2137</v>
      </c>
      <c r="E28" s="394">
        <f>D28/C28*100</f>
        <v>100</v>
      </c>
    </row>
    <row r="29" s="378" customFormat="1" ht="15" customHeight="1" spans="1:10">
      <c r="A29" s="313">
        <v>2010302</v>
      </c>
      <c r="B29" s="313" t="s">
        <v>242</v>
      </c>
      <c r="C29" s="315"/>
      <c r="D29" s="315"/>
      <c r="E29" s="394"/>
    </row>
    <row r="30" s="378" customFormat="1" ht="15" customHeight="1" spans="1:10">
      <c r="A30" s="313">
        <v>2010303</v>
      </c>
      <c r="B30" s="313" t="s">
        <v>243</v>
      </c>
      <c r="C30" s="315"/>
      <c r="D30" s="315"/>
      <c r="E30" s="394"/>
    </row>
    <row r="31" s="378" customFormat="1" ht="15" customHeight="1" spans="1:10">
      <c r="A31" s="313">
        <v>2010304</v>
      </c>
      <c r="B31" s="313" t="s">
        <v>258</v>
      </c>
      <c r="C31" s="315"/>
      <c r="D31" s="315"/>
      <c r="E31" s="394"/>
    </row>
    <row r="32" s="378" customFormat="1" ht="15" customHeight="1" spans="1:10">
      <c r="A32" s="313">
        <v>2010305</v>
      </c>
      <c r="B32" s="313" t="s">
        <v>259</v>
      </c>
      <c r="C32" s="315"/>
      <c r="D32" s="315"/>
      <c r="E32" s="394"/>
    </row>
    <row r="33" s="378" customFormat="1" ht="15" customHeight="1" spans="1:9">
      <c r="A33" s="313">
        <v>2010306</v>
      </c>
      <c r="B33" s="313" t="s">
        <v>260</v>
      </c>
      <c r="C33" s="315"/>
      <c r="D33" s="315"/>
      <c r="E33" s="394"/>
      <c r="I33" s="395"/>
    </row>
    <row r="34" s="380" customFormat="1" ht="15" customHeight="1" spans="1:9">
      <c r="A34" s="313">
        <v>2010309</v>
      </c>
      <c r="B34" s="313" t="s">
        <v>261</v>
      </c>
      <c r="C34" s="315"/>
      <c r="D34" s="315"/>
      <c r="E34" s="394"/>
    </row>
    <row r="35" s="378" customFormat="1" ht="15" customHeight="1" spans="1:9">
      <c r="A35" s="313">
        <v>2010350</v>
      </c>
      <c r="B35" s="313" t="s">
        <v>250</v>
      </c>
      <c r="C35" s="315">
        <v>748</v>
      </c>
      <c r="D35" s="315">
        <v>748</v>
      </c>
      <c r="E35" s="394">
        <f>D35/C35*100</f>
        <v>100</v>
      </c>
    </row>
    <row r="36" s="379" customFormat="1" ht="15" customHeight="1" spans="1:9">
      <c r="A36" s="313">
        <v>2010399</v>
      </c>
      <c r="B36" s="313" t="s">
        <v>262</v>
      </c>
      <c r="C36" s="315">
        <v>2235</v>
      </c>
      <c r="D36" s="315">
        <v>1685</v>
      </c>
      <c r="E36" s="394">
        <f>D36/C36*100</f>
        <v>75.3914988814318</v>
      </c>
    </row>
    <row r="37" s="378" customFormat="1" ht="15" customHeight="1" spans="1:9">
      <c r="A37" s="313">
        <v>20104</v>
      </c>
      <c r="B37" s="314" t="s">
        <v>263</v>
      </c>
      <c r="C37" s="315">
        <f>SUM(C38:C47)</f>
        <v>0</v>
      </c>
      <c r="D37" s="315">
        <f>SUM(D38:D47)</f>
        <v>0</v>
      </c>
      <c r="E37" s="394"/>
    </row>
    <row r="38" s="378" customFormat="1" ht="15" customHeight="1" spans="1:9">
      <c r="A38" s="313">
        <v>2010401</v>
      </c>
      <c r="B38" s="313" t="s">
        <v>241</v>
      </c>
      <c r="C38" s="315"/>
      <c r="D38" s="315"/>
      <c r="E38" s="394"/>
    </row>
    <row r="39" s="378" customFormat="1" ht="15" customHeight="1" spans="1:9">
      <c r="A39" s="313">
        <v>2010402</v>
      </c>
      <c r="B39" s="313" t="s">
        <v>242</v>
      </c>
      <c r="C39" s="315"/>
      <c r="D39" s="315"/>
      <c r="E39" s="394"/>
    </row>
    <row r="40" s="378" customFormat="1" ht="15" customHeight="1" spans="1:9">
      <c r="A40" s="313">
        <v>2010403</v>
      </c>
      <c r="B40" s="313" t="s">
        <v>243</v>
      </c>
      <c r="C40" s="315"/>
      <c r="D40" s="315"/>
      <c r="E40" s="394"/>
    </row>
    <row r="41" s="378" customFormat="1" ht="15" customHeight="1" spans="1:9">
      <c r="A41" s="313">
        <v>2010404</v>
      </c>
      <c r="B41" s="313" t="s">
        <v>264</v>
      </c>
      <c r="C41" s="315"/>
      <c r="D41" s="315"/>
      <c r="E41" s="394"/>
    </row>
    <row r="42" s="378" customFormat="1" ht="15" customHeight="1" spans="1:9">
      <c r="A42" s="313">
        <v>2010405</v>
      </c>
      <c r="B42" s="313" t="s">
        <v>265</v>
      </c>
      <c r="C42" s="315"/>
      <c r="D42" s="315"/>
      <c r="E42" s="394"/>
    </row>
    <row r="43" s="378" customFormat="1" ht="15" customHeight="1" spans="1:9">
      <c r="A43" s="313">
        <v>2010406</v>
      </c>
      <c r="B43" s="313" t="s">
        <v>266</v>
      </c>
      <c r="C43" s="315"/>
      <c r="D43" s="315"/>
      <c r="E43" s="394"/>
    </row>
    <row r="44" s="378" customFormat="1" ht="15" customHeight="1" spans="1:9">
      <c r="A44" s="313">
        <v>2010407</v>
      </c>
      <c r="B44" s="313" t="s">
        <v>267</v>
      </c>
      <c r="C44" s="315"/>
      <c r="D44" s="315"/>
      <c r="E44" s="394"/>
    </row>
    <row r="45" s="378" customFormat="1" ht="15" customHeight="1" spans="1:9">
      <c r="A45" s="313">
        <v>2010408</v>
      </c>
      <c r="B45" s="313" t="s">
        <v>268</v>
      </c>
      <c r="C45" s="315"/>
      <c r="D45" s="315"/>
      <c r="E45" s="394"/>
    </row>
    <row r="46" s="380" customFormat="1" ht="15" customHeight="1" spans="1:9">
      <c r="A46" s="313">
        <v>2010450</v>
      </c>
      <c r="B46" s="313" t="s">
        <v>250</v>
      </c>
      <c r="C46" s="315"/>
      <c r="D46" s="315"/>
      <c r="E46" s="394"/>
    </row>
    <row r="47" s="379" customFormat="1" ht="15" customHeight="1" spans="1:9">
      <c r="A47" s="313">
        <v>2010499</v>
      </c>
      <c r="B47" s="313" t="s">
        <v>269</v>
      </c>
      <c r="C47" s="315"/>
      <c r="D47" s="315"/>
      <c r="E47" s="394"/>
    </row>
    <row r="48" s="378" customFormat="1" ht="15" customHeight="1" spans="1:9">
      <c r="A48" s="313">
        <v>20105</v>
      </c>
      <c r="B48" s="314" t="s">
        <v>270</v>
      </c>
      <c r="C48" s="315">
        <f>SUM(C49:C58)</f>
        <v>135</v>
      </c>
      <c r="D48" s="315">
        <f>SUM(D49:D58)</f>
        <v>135</v>
      </c>
      <c r="E48" s="394">
        <f>D48/C48*100</f>
        <v>100</v>
      </c>
    </row>
    <row r="49" s="378" customFormat="1" ht="15" customHeight="1" spans="1:10">
      <c r="A49" s="313">
        <v>2010501</v>
      </c>
      <c r="B49" s="313" t="s">
        <v>241</v>
      </c>
      <c r="C49" s="315"/>
      <c r="D49" s="315"/>
      <c r="E49" s="394"/>
    </row>
    <row r="50" s="378" customFormat="1" ht="15" customHeight="1" spans="1:10">
      <c r="A50" s="313">
        <v>2010502</v>
      </c>
      <c r="B50" s="313" t="s">
        <v>242</v>
      </c>
      <c r="C50" s="315"/>
      <c r="D50" s="315"/>
      <c r="E50" s="394"/>
    </row>
    <row r="51" s="378" customFormat="1" ht="15" customHeight="1" spans="1:10">
      <c r="A51" s="313">
        <v>2010503</v>
      </c>
      <c r="B51" s="313" t="s">
        <v>243</v>
      </c>
      <c r="C51" s="315"/>
      <c r="D51" s="315"/>
      <c r="E51" s="394"/>
    </row>
    <row r="52" s="378" customFormat="1" ht="15" customHeight="1" spans="1:10">
      <c r="A52" s="313">
        <v>2010504</v>
      </c>
      <c r="B52" s="313" t="s">
        <v>271</v>
      </c>
      <c r="C52" s="315"/>
      <c r="D52" s="315"/>
      <c r="E52" s="394"/>
    </row>
    <row r="53" s="378" customFormat="1" ht="15" customHeight="1" spans="1:10">
      <c r="A53" s="313">
        <v>2010505</v>
      </c>
      <c r="B53" s="313" t="s">
        <v>272</v>
      </c>
      <c r="C53" s="315"/>
      <c r="D53" s="315"/>
      <c r="E53" s="394"/>
    </row>
    <row r="54" s="378" customFormat="1" ht="15" customHeight="1" spans="1:10">
      <c r="A54" s="313">
        <v>2010506</v>
      </c>
      <c r="B54" s="313" t="s">
        <v>273</v>
      </c>
      <c r="C54" s="315"/>
      <c r="D54" s="315"/>
      <c r="E54" s="394"/>
    </row>
    <row r="55" s="378" customFormat="1" ht="15" customHeight="1" spans="1:10">
      <c r="A55" s="313">
        <v>2010507</v>
      </c>
      <c r="B55" s="313" t="s">
        <v>274</v>
      </c>
      <c r="C55" s="315">
        <v>2</v>
      </c>
      <c r="D55" s="315">
        <v>2</v>
      </c>
      <c r="E55" s="394">
        <f>D55/C55*100</f>
        <v>100</v>
      </c>
    </row>
    <row r="56" s="378" customFormat="1" ht="15" customHeight="1" spans="1:10">
      <c r="A56" s="313">
        <v>2010508</v>
      </c>
      <c r="B56" s="313" t="s">
        <v>275</v>
      </c>
      <c r="C56" s="315"/>
      <c r="D56" s="315"/>
      <c r="E56" s="394"/>
    </row>
    <row r="57" s="380" customFormat="1" ht="15" customHeight="1" spans="1:10">
      <c r="A57" s="313">
        <v>2010550</v>
      </c>
      <c r="B57" s="313" t="s">
        <v>250</v>
      </c>
      <c r="C57" s="315"/>
      <c r="D57" s="315"/>
      <c r="E57" s="394"/>
    </row>
    <row r="58" s="379" customFormat="1" ht="15" customHeight="1" spans="1:10">
      <c r="A58" s="313">
        <v>2010599</v>
      </c>
      <c r="B58" s="313" t="s">
        <v>276</v>
      </c>
      <c r="C58" s="315">
        <v>133</v>
      </c>
      <c r="D58" s="315">
        <v>133</v>
      </c>
      <c r="E58" s="394">
        <f>D58/C58*100</f>
        <v>100</v>
      </c>
      <c r="J58" s="396"/>
    </row>
    <row r="59" s="378" customFormat="1" ht="15" customHeight="1" spans="1:10">
      <c r="A59" s="313">
        <v>20106</v>
      </c>
      <c r="B59" s="314" t="s">
        <v>277</v>
      </c>
      <c r="C59" s="315">
        <f>SUM(C60:C69)</f>
        <v>336</v>
      </c>
      <c r="D59" s="315">
        <f>SUM(D60:D69)</f>
        <v>336</v>
      </c>
      <c r="E59" s="394">
        <f>D59/C59*100</f>
        <v>100</v>
      </c>
    </row>
    <row r="60" s="378" customFormat="1" ht="15" customHeight="1" spans="1:10">
      <c r="A60" s="313">
        <v>2010601</v>
      </c>
      <c r="B60" s="313" t="s">
        <v>241</v>
      </c>
      <c r="C60" s="315">
        <v>83</v>
      </c>
      <c r="D60" s="315">
        <v>83</v>
      </c>
      <c r="E60" s="394">
        <f>D60/C60*100</f>
        <v>100</v>
      </c>
    </row>
    <row r="61" s="378" customFormat="1" ht="15" customHeight="1" spans="1:10">
      <c r="A61" s="313">
        <v>2010602</v>
      </c>
      <c r="B61" s="313" t="s">
        <v>242</v>
      </c>
      <c r="C61" s="315"/>
      <c r="D61" s="315"/>
      <c r="E61" s="394"/>
    </row>
    <row r="62" s="378" customFormat="1" ht="15" customHeight="1" spans="1:10">
      <c r="A62" s="313">
        <v>2010603</v>
      </c>
      <c r="B62" s="313" t="s">
        <v>243</v>
      </c>
      <c r="C62" s="315"/>
      <c r="D62" s="315"/>
      <c r="E62" s="394"/>
    </row>
    <row r="63" s="378" customFormat="1" ht="15" customHeight="1" spans="1:10">
      <c r="A63" s="313">
        <v>2010604</v>
      </c>
      <c r="B63" s="313" t="s">
        <v>278</v>
      </c>
      <c r="C63" s="315"/>
      <c r="D63" s="315"/>
      <c r="E63" s="394"/>
    </row>
    <row r="64" s="378" customFormat="1" ht="15" customHeight="1" spans="1:10">
      <c r="A64" s="313">
        <v>2010605</v>
      </c>
      <c r="B64" s="313" t="s">
        <v>279</v>
      </c>
      <c r="C64" s="315"/>
      <c r="D64" s="315"/>
      <c r="E64" s="394"/>
    </row>
    <row r="65" s="378" customFormat="1" ht="15" customHeight="1" spans="1:5">
      <c r="A65" s="313">
        <v>2010606</v>
      </c>
      <c r="B65" s="313" t="s">
        <v>280</v>
      </c>
      <c r="C65" s="315"/>
      <c r="D65" s="315"/>
      <c r="E65" s="394"/>
    </row>
    <row r="66" s="378" customFormat="1" ht="15" customHeight="1" spans="1:5">
      <c r="A66" s="313">
        <v>2010607</v>
      </c>
      <c r="B66" s="313" t="s">
        <v>281</v>
      </c>
      <c r="C66" s="315">
        <v>46</v>
      </c>
      <c r="D66" s="315">
        <v>46</v>
      </c>
      <c r="E66" s="394">
        <f>D66/C66*100</f>
        <v>100</v>
      </c>
    </row>
    <row r="67" s="378" customFormat="1" ht="15" customHeight="1" spans="1:5">
      <c r="A67" s="313">
        <v>2010608</v>
      </c>
      <c r="B67" s="313" t="s">
        <v>282</v>
      </c>
      <c r="C67" s="315">
        <v>81</v>
      </c>
      <c r="D67" s="315">
        <v>81</v>
      </c>
      <c r="E67" s="394">
        <f>D67/C67*100</f>
        <v>100</v>
      </c>
    </row>
    <row r="68" s="380" customFormat="1" ht="15" customHeight="1" spans="1:5">
      <c r="A68" s="313">
        <v>2010650</v>
      </c>
      <c r="B68" s="313" t="s">
        <v>250</v>
      </c>
      <c r="C68" s="315">
        <v>99</v>
      </c>
      <c r="D68" s="315">
        <v>99</v>
      </c>
      <c r="E68" s="394">
        <f>D68/C68*100</f>
        <v>100</v>
      </c>
    </row>
    <row r="69" s="379" customFormat="1" ht="15" customHeight="1" spans="1:5">
      <c r="A69" s="313">
        <v>2010699</v>
      </c>
      <c r="B69" s="313" t="s">
        <v>283</v>
      </c>
      <c r="C69" s="315">
        <v>27</v>
      </c>
      <c r="D69" s="315">
        <v>27</v>
      </c>
      <c r="E69" s="394">
        <f>D69/C69*100</f>
        <v>100</v>
      </c>
    </row>
    <row r="70" s="378" customFormat="1" ht="15" customHeight="1" spans="1:5">
      <c r="A70" s="313">
        <v>20107</v>
      </c>
      <c r="B70" s="314" t="s">
        <v>284</v>
      </c>
      <c r="C70" s="315">
        <f>SUM(C71:C77)</f>
        <v>550</v>
      </c>
      <c r="D70" s="315">
        <f>SUM(D71:D77)</f>
        <v>550</v>
      </c>
      <c r="E70" s="394">
        <f>D70/C70*100</f>
        <v>100</v>
      </c>
    </row>
    <row r="71" s="378" customFormat="1" ht="15" customHeight="1" spans="1:5">
      <c r="A71" s="313">
        <v>2010701</v>
      </c>
      <c r="B71" s="313" t="s">
        <v>241</v>
      </c>
      <c r="C71" s="315"/>
      <c r="D71" s="315"/>
      <c r="E71" s="394"/>
    </row>
    <row r="72" s="378" customFormat="1" ht="15" customHeight="1" spans="1:5">
      <c r="A72" s="313">
        <v>2010702</v>
      </c>
      <c r="B72" s="313" t="s">
        <v>242</v>
      </c>
      <c r="C72" s="315"/>
      <c r="D72" s="315"/>
      <c r="E72" s="394"/>
    </row>
    <row r="73" s="378" customFormat="1" ht="15" customHeight="1" spans="1:5">
      <c r="A73" s="313">
        <v>2010703</v>
      </c>
      <c r="B73" s="313" t="s">
        <v>243</v>
      </c>
      <c r="C73" s="315"/>
      <c r="D73" s="315"/>
      <c r="E73" s="394"/>
    </row>
    <row r="74" s="378" customFormat="1" ht="15" customHeight="1" spans="1:5">
      <c r="A74" s="313">
        <v>2010709</v>
      </c>
      <c r="B74" s="313" t="s">
        <v>281</v>
      </c>
      <c r="C74" s="315"/>
      <c r="D74" s="315"/>
      <c r="E74" s="394"/>
    </row>
    <row r="75" s="378" customFormat="1" ht="15" customHeight="1" spans="1:5">
      <c r="A75" s="313">
        <v>2010710</v>
      </c>
      <c r="B75" s="313" t="s">
        <v>285</v>
      </c>
      <c r="C75" s="315"/>
      <c r="D75" s="315"/>
      <c r="E75" s="394"/>
    </row>
    <row r="76" s="378" customFormat="1" ht="15" customHeight="1" spans="1:5">
      <c r="A76" s="313">
        <v>2010750</v>
      </c>
      <c r="B76" s="313" t="s">
        <v>250</v>
      </c>
      <c r="C76" s="315"/>
      <c r="D76" s="315"/>
      <c r="E76" s="394"/>
    </row>
    <row r="77" s="378" customFormat="1" ht="15" customHeight="1" spans="1:5">
      <c r="A77" s="313">
        <v>2010799</v>
      </c>
      <c r="B77" s="313" t="s">
        <v>286</v>
      </c>
      <c r="C77" s="315">
        <v>550</v>
      </c>
      <c r="D77" s="315">
        <v>550</v>
      </c>
      <c r="E77" s="394">
        <f>D77/C77*100</f>
        <v>100</v>
      </c>
    </row>
    <row r="78" s="378" customFormat="1" ht="15" customHeight="1" spans="1:5">
      <c r="A78" s="313">
        <v>20108</v>
      </c>
      <c r="B78" s="314" t="s">
        <v>287</v>
      </c>
      <c r="C78" s="315">
        <f>SUM(C79:C86)</f>
        <v>0</v>
      </c>
      <c r="D78" s="315">
        <f>SUM(D79:D86)</f>
        <v>0</v>
      </c>
      <c r="E78" s="394"/>
    </row>
    <row r="79" s="378" customFormat="1" ht="15" customHeight="1" spans="1:5">
      <c r="A79" s="313">
        <v>2010801</v>
      </c>
      <c r="B79" s="313" t="s">
        <v>241</v>
      </c>
      <c r="C79" s="315"/>
      <c r="D79" s="315"/>
      <c r="E79" s="394"/>
    </row>
    <row r="80" s="380" customFormat="1" ht="15" customHeight="1" spans="1:5">
      <c r="A80" s="313">
        <v>2010802</v>
      </c>
      <c r="B80" s="313" t="s">
        <v>242</v>
      </c>
      <c r="C80" s="315"/>
      <c r="D80" s="315"/>
      <c r="E80" s="394"/>
    </row>
    <row r="81" s="379" customFormat="1" ht="15" customHeight="1" spans="1:5">
      <c r="A81" s="313">
        <v>2010803</v>
      </c>
      <c r="B81" s="313" t="s">
        <v>243</v>
      </c>
      <c r="C81" s="315"/>
      <c r="D81" s="315"/>
      <c r="E81" s="394"/>
    </row>
    <row r="82" s="378" customFormat="1" ht="15" customHeight="1" spans="1:5">
      <c r="A82" s="313">
        <v>2010804</v>
      </c>
      <c r="B82" s="313" t="s">
        <v>288</v>
      </c>
      <c r="C82" s="315"/>
      <c r="D82" s="315"/>
      <c r="E82" s="394"/>
    </row>
    <row r="83" s="378" customFormat="1" ht="15" customHeight="1" spans="1:5">
      <c r="A83" s="313">
        <v>2010805</v>
      </c>
      <c r="B83" s="313" t="s">
        <v>289</v>
      </c>
      <c r="C83" s="315"/>
      <c r="D83" s="315"/>
      <c r="E83" s="394"/>
    </row>
    <row r="84" s="378" customFormat="1" ht="15" customHeight="1" spans="1:5">
      <c r="A84" s="313">
        <v>2010806</v>
      </c>
      <c r="B84" s="313" t="s">
        <v>281</v>
      </c>
      <c r="C84" s="315"/>
      <c r="D84" s="315"/>
      <c r="E84" s="394"/>
    </row>
    <row r="85" s="378" customFormat="1" ht="15" customHeight="1" spans="1:5">
      <c r="A85" s="313">
        <v>2010850</v>
      </c>
      <c r="B85" s="313" t="s">
        <v>250</v>
      </c>
      <c r="C85" s="315"/>
      <c r="D85" s="315"/>
      <c r="E85" s="394"/>
    </row>
    <row r="86" s="378" customFormat="1" ht="15" customHeight="1" spans="1:5">
      <c r="A86" s="313">
        <v>2010899</v>
      </c>
      <c r="B86" s="313" t="s">
        <v>290</v>
      </c>
      <c r="C86" s="315"/>
      <c r="D86" s="315"/>
      <c r="E86" s="394"/>
    </row>
    <row r="87" s="378" customFormat="1" ht="15" customHeight="1" spans="1:5">
      <c r="A87" s="313">
        <v>20109</v>
      </c>
      <c r="B87" s="314" t="s">
        <v>291</v>
      </c>
      <c r="C87" s="315">
        <f>SUM(C88:C99)</f>
        <v>0</v>
      </c>
      <c r="D87" s="315">
        <f>SUM(D88:D99)</f>
        <v>0</v>
      </c>
      <c r="E87" s="394"/>
    </row>
    <row r="88" s="378" customFormat="1" ht="15" customHeight="1" spans="1:5">
      <c r="A88" s="313">
        <v>2010901</v>
      </c>
      <c r="B88" s="313" t="s">
        <v>241</v>
      </c>
      <c r="C88" s="315"/>
      <c r="D88" s="315"/>
      <c r="E88" s="394"/>
    </row>
    <row r="89" s="380" customFormat="1" ht="15" customHeight="1" spans="1:5">
      <c r="A89" s="313">
        <v>2010902</v>
      </c>
      <c r="B89" s="313" t="s">
        <v>242</v>
      </c>
      <c r="C89" s="315"/>
      <c r="D89" s="315"/>
      <c r="E89" s="394"/>
    </row>
    <row r="90" s="379" customFormat="1" ht="15" customHeight="1" spans="1:5">
      <c r="A90" s="313">
        <v>2010903</v>
      </c>
      <c r="B90" s="313" t="s">
        <v>243</v>
      </c>
      <c r="C90" s="315"/>
      <c r="D90" s="315"/>
      <c r="E90" s="394"/>
    </row>
    <row r="91" s="378" customFormat="1" ht="15" customHeight="1" spans="1:5">
      <c r="A91" s="313">
        <v>2010905</v>
      </c>
      <c r="B91" s="313" t="s">
        <v>292</v>
      </c>
      <c r="C91" s="315"/>
      <c r="D91" s="315"/>
      <c r="E91" s="394"/>
    </row>
    <row r="92" s="378" customFormat="1" ht="15" customHeight="1" spans="1:5">
      <c r="A92" s="313">
        <v>2010907</v>
      </c>
      <c r="B92" s="313" t="s">
        <v>293</v>
      </c>
      <c r="C92" s="315"/>
      <c r="D92" s="315"/>
      <c r="E92" s="394"/>
    </row>
    <row r="93" s="378" customFormat="1" ht="15" customHeight="1" spans="1:5">
      <c r="A93" s="313">
        <v>2010908</v>
      </c>
      <c r="B93" s="313" t="s">
        <v>281</v>
      </c>
      <c r="C93" s="315"/>
      <c r="D93" s="315"/>
      <c r="E93" s="394"/>
    </row>
    <row r="94" s="378" customFormat="1" ht="15" customHeight="1" spans="1:5">
      <c r="A94" s="313">
        <v>2010909</v>
      </c>
      <c r="B94" s="313" t="s">
        <v>294</v>
      </c>
      <c r="C94" s="315"/>
      <c r="D94" s="315"/>
      <c r="E94" s="394"/>
    </row>
    <row r="95" s="378" customFormat="1" ht="15" customHeight="1" spans="1:5">
      <c r="A95" s="313">
        <v>2010910</v>
      </c>
      <c r="B95" s="313" t="s">
        <v>295</v>
      </c>
      <c r="C95" s="315"/>
      <c r="D95" s="315"/>
      <c r="E95" s="394"/>
    </row>
    <row r="96" s="378" customFormat="1" ht="15" customHeight="1" spans="1:5">
      <c r="A96" s="313">
        <v>2010911</v>
      </c>
      <c r="B96" s="313" t="s">
        <v>296</v>
      </c>
      <c r="C96" s="315"/>
      <c r="D96" s="315"/>
      <c r="E96" s="394"/>
    </row>
    <row r="97" s="378" customFormat="1" ht="15" customHeight="1" spans="1:5">
      <c r="A97" s="313">
        <v>2010912</v>
      </c>
      <c r="B97" s="313" t="s">
        <v>297</v>
      </c>
      <c r="C97" s="315"/>
      <c r="D97" s="315"/>
      <c r="E97" s="394"/>
    </row>
    <row r="98" s="378" customFormat="1" ht="15" customHeight="1" spans="1:5">
      <c r="A98" s="313">
        <v>2010950</v>
      </c>
      <c r="B98" s="313" t="s">
        <v>250</v>
      </c>
      <c r="C98" s="315"/>
      <c r="D98" s="315"/>
      <c r="E98" s="394"/>
    </row>
    <row r="99" s="380" customFormat="1" ht="15" customHeight="1" spans="1:5">
      <c r="A99" s="313">
        <v>2010999</v>
      </c>
      <c r="B99" s="313" t="s">
        <v>298</v>
      </c>
      <c r="C99" s="315"/>
      <c r="D99" s="315"/>
      <c r="E99" s="394"/>
    </row>
    <row r="100" s="378" customFormat="1" ht="15" customHeight="1" spans="1:5">
      <c r="A100" s="313">
        <v>20111</v>
      </c>
      <c r="B100" s="314" t="s">
        <v>299</v>
      </c>
      <c r="C100" s="315">
        <f>SUM(C101:C108)</f>
        <v>1</v>
      </c>
      <c r="D100" s="315">
        <f>SUM(D101:D108)</f>
        <v>1</v>
      </c>
      <c r="E100" s="394">
        <f>D100/C100*100</f>
        <v>100</v>
      </c>
    </row>
    <row r="101" s="378" customFormat="1" ht="15" customHeight="1" spans="1:5">
      <c r="A101" s="313">
        <v>2011101</v>
      </c>
      <c r="B101" s="313" t="s">
        <v>241</v>
      </c>
      <c r="C101" s="315"/>
      <c r="D101" s="315"/>
      <c r="E101" s="394"/>
    </row>
    <row r="102" s="378" customFormat="1" ht="15" customHeight="1" spans="1:5">
      <c r="A102" s="313">
        <v>2011102</v>
      </c>
      <c r="B102" s="313" t="s">
        <v>242</v>
      </c>
      <c r="C102" s="315"/>
      <c r="D102" s="315"/>
      <c r="E102" s="394"/>
    </row>
    <row r="103" s="379" customFormat="1" ht="15" customHeight="1" spans="1:5">
      <c r="A103" s="313">
        <v>2011103</v>
      </c>
      <c r="B103" s="313" t="s">
        <v>243</v>
      </c>
      <c r="C103" s="315"/>
      <c r="D103" s="315"/>
      <c r="E103" s="394"/>
    </row>
    <row r="104" s="378" customFormat="1" ht="15" customHeight="1" spans="1:5">
      <c r="A104" s="313">
        <v>2011104</v>
      </c>
      <c r="B104" s="313" t="s">
        <v>300</v>
      </c>
      <c r="C104" s="315"/>
      <c r="D104" s="315"/>
      <c r="E104" s="394"/>
    </row>
    <row r="105" s="378" customFormat="1" ht="15" customHeight="1" spans="1:5">
      <c r="A105" s="313">
        <v>2011105</v>
      </c>
      <c r="B105" s="313" t="s">
        <v>301</v>
      </c>
      <c r="C105" s="315"/>
      <c r="D105" s="315"/>
      <c r="E105" s="394"/>
    </row>
    <row r="106" s="378" customFormat="1" ht="15" customHeight="1" spans="1:5">
      <c r="A106" s="313">
        <v>2011106</v>
      </c>
      <c r="B106" s="313" t="s">
        <v>302</v>
      </c>
      <c r="C106" s="315"/>
      <c r="D106" s="315"/>
      <c r="E106" s="394"/>
    </row>
    <row r="107" s="378" customFormat="1" ht="15" customHeight="1" spans="1:5">
      <c r="A107" s="313">
        <v>2011150</v>
      </c>
      <c r="B107" s="313" t="s">
        <v>250</v>
      </c>
      <c r="C107" s="315"/>
      <c r="D107" s="315"/>
      <c r="E107" s="394"/>
    </row>
    <row r="108" s="378" customFormat="1" ht="15" customHeight="1" spans="1:5">
      <c r="A108" s="313">
        <v>2011199</v>
      </c>
      <c r="B108" s="313" t="s">
        <v>303</v>
      </c>
      <c r="C108" s="315">
        <v>1</v>
      </c>
      <c r="D108" s="315">
        <v>1</v>
      </c>
      <c r="E108" s="394">
        <f>D108/C108*100</f>
        <v>100</v>
      </c>
    </row>
    <row r="109" s="378" customFormat="1" ht="15" customHeight="1" spans="1:5">
      <c r="A109" s="313">
        <v>20113</v>
      </c>
      <c r="B109" s="314" t="s">
        <v>304</v>
      </c>
      <c r="C109" s="315">
        <f>SUM(C110:C119)</f>
        <v>421</v>
      </c>
      <c r="D109" s="315">
        <f>SUM(D110:D119)</f>
        <v>421</v>
      </c>
      <c r="E109" s="394">
        <f>D109/C109*100</f>
        <v>100</v>
      </c>
    </row>
    <row r="110" s="378" customFormat="1" ht="15" customHeight="1" spans="1:5">
      <c r="A110" s="313">
        <v>2011301</v>
      </c>
      <c r="B110" s="313" t="s">
        <v>241</v>
      </c>
      <c r="C110" s="315"/>
      <c r="D110" s="315"/>
      <c r="E110" s="394"/>
    </row>
    <row r="111" s="378" customFormat="1" ht="15" customHeight="1" spans="1:5">
      <c r="A111" s="313">
        <v>2011302</v>
      </c>
      <c r="B111" s="313" t="s">
        <v>242</v>
      </c>
      <c r="C111" s="315"/>
      <c r="D111" s="315"/>
      <c r="E111" s="394"/>
    </row>
    <row r="112" s="378" customFormat="1" ht="15" customHeight="1" spans="1:5">
      <c r="A112" s="313">
        <v>2011303</v>
      </c>
      <c r="B112" s="313" t="s">
        <v>243</v>
      </c>
      <c r="C112" s="315"/>
      <c r="D112" s="315"/>
      <c r="E112" s="394"/>
    </row>
    <row r="113" s="379" customFormat="1" ht="15" customHeight="1" spans="1:5">
      <c r="A113" s="313">
        <v>2011304</v>
      </c>
      <c r="B113" s="313" t="s">
        <v>305</v>
      </c>
      <c r="C113" s="315"/>
      <c r="D113" s="315"/>
      <c r="E113" s="394"/>
    </row>
    <row r="114" s="380" customFormat="1" ht="15" customHeight="1" spans="1:5">
      <c r="A114" s="313">
        <v>2011305</v>
      </c>
      <c r="B114" s="313" t="s">
        <v>306</v>
      </c>
      <c r="C114" s="315"/>
      <c r="D114" s="315"/>
      <c r="E114" s="394"/>
    </row>
    <row r="115" s="378" customFormat="1" ht="15" customHeight="1" spans="1:5">
      <c r="A115" s="313">
        <v>2011306</v>
      </c>
      <c r="B115" s="313" t="s">
        <v>307</v>
      </c>
      <c r="C115" s="315"/>
      <c r="D115" s="315"/>
      <c r="E115" s="394"/>
    </row>
    <row r="116" s="378" customFormat="1" ht="15" customHeight="1" spans="1:5">
      <c r="A116" s="313">
        <v>2011307</v>
      </c>
      <c r="B116" s="313" t="s">
        <v>308</v>
      </c>
      <c r="C116" s="315"/>
      <c r="D116" s="315"/>
      <c r="E116" s="394"/>
    </row>
    <row r="117" s="378" customFormat="1" ht="15" customHeight="1" spans="1:5">
      <c r="A117" s="313">
        <v>2011308</v>
      </c>
      <c r="B117" s="313" t="s">
        <v>309</v>
      </c>
      <c r="C117" s="315">
        <v>416</v>
      </c>
      <c r="D117" s="315">
        <v>416</v>
      </c>
      <c r="E117" s="394">
        <f>D117/C117*100</f>
        <v>100</v>
      </c>
    </row>
    <row r="118" s="378" customFormat="1" ht="15" customHeight="1" spans="1:5">
      <c r="A118" s="313">
        <v>2011350</v>
      </c>
      <c r="B118" s="313" t="s">
        <v>250</v>
      </c>
      <c r="C118" s="315"/>
      <c r="D118" s="315"/>
      <c r="E118" s="394"/>
    </row>
    <row r="119" s="378" customFormat="1" ht="15" customHeight="1" spans="1:5">
      <c r="A119" s="313">
        <v>2011399</v>
      </c>
      <c r="B119" s="313" t="s">
        <v>310</v>
      </c>
      <c r="C119" s="315">
        <v>5</v>
      </c>
      <c r="D119" s="315">
        <v>5</v>
      </c>
      <c r="E119" s="394">
        <f>D119/C119*100</f>
        <v>100</v>
      </c>
    </row>
    <row r="120" s="378" customFormat="1" ht="15" customHeight="1" spans="1:5">
      <c r="A120" s="313">
        <v>20114</v>
      </c>
      <c r="B120" s="314" t="s">
        <v>311</v>
      </c>
      <c r="C120" s="315">
        <f>SUM(C121:C131)</f>
        <v>0</v>
      </c>
      <c r="D120" s="315">
        <f>SUM(D121:D131)</f>
        <v>0</v>
      </c>
      <c r="E120" s="394"/>
    </row>
    <row r="121" s="378" customFormat="1" ht="15" customHeight="1" spans="1:5">
      <c r="A121" s="313">
        <v>2011401</v>
      </c>
      <c r="B121" s="313" t="s">
        <v>241</v>
      </c>
      <c r="C121" s="315"/>
      <c r="D121" s="315"/>
      <c r="E121" s="394"/>
    </row>
    <row r="122" s="379" customFormat="1" ht="15" customHeight="1" spans="1:5">
      <c r="A122" s="313">
        <v>2011402</v>
      </c>
      <c r="B122" s="313" t="s">
        <v>242</v>
      </c>
      <c r="C122" s="315"/>
      <c r="D122" s="315"/>
      <c r="E122" s="394"/>
    </row>
    <row r="123" s="380" customFormat="1" ht="15" customHeight="1" spans="1:5">
      <c r="A123" s="313">
        <v>2011403</v>
      </c>
      <c r="B123" s="313" t="s">
        <v>243</v>
      </c>
      <c r="C123" s="315"/>
      <c r="D123" s="315"/>
      <c r="E123" s="394"/>
    </row>
    <row r="124" s="378" customFormat="1" ht="15" customHeight="1" spans="1:5">
      <c r="A124" s="313">
        <v>2011404</v>
      </c>
      <c r="B124" s="313" t="s">
        <v>312</v>
      </c>
      <c r="C124" s="315"/>
      <c r="D124" s="315"/>
      <c r="E124" s="394"/>
    </row>
    <row r="125" s="378" customFormat="1" ht="15" customHeight="1" spans="1:5">
      <c r="A125" s="313">
        <v>2011405</v>
      </c>
      <c r="B125" s="313" t="s">
        <v>313</v>
      </c>
      <c r="C125" s="315"/>
      <c r="D125" s="315"/>
      <c r="E125" s="394"/>
    </row>
    <row r="126" s="378" customFormat="1" ht="15" customHeight="1" spans="1:5">
      <c r="A126" s="313">
        <v>2011408</v>
      </c>
      <c r="B126" s="313" t="s">
        <v>314</v>
      </c>
      <c r="C126" s="315"/>
      <c r="D126" s="315"/>
      <c r="E126" s="394"/>
    </row>
    <row r="127" s="378" customFormat="1" ht="15" customHeight="1" spans="1:5">
      <c r="A127" s="313">
        <v>2011409</v>
      </c>
      <c r="B127" s="313" t="s">
        <v>315</v>
      </c>
      <c r="C127" s="315"/>
      <c r="D127" s="315"/>
      <c r="E127" s="394"/>
    </row>
    <row r="128" s="378" customFormat="1" ht="15" customHeight="1" spans="1:5">
      <c r="A128" s="313">
        <v>2011410</v>
      </c>
      <c r="B128" s="313" t="s">
        <v>316</v>
      </c>
      <c r="C128" s="315"/>
      <c r="D128" s="315"/>
      <c r="E128" s="394"/>
    </row>
    <row r="129" s="378" customFormat="1" ht="15" customHeight="1" spans="1:5">
      <c r="A129" s="313">
        <v>2011411</v>
      </c>
      <c r="B129" s="313" t="s">
        <v>317</v>
      </c>
      <c r="C129" s="315"/>
      <c r="D129" s="315"/>
      <c r="E129" s="394"/>
    </row>
    <row r="130" s="378" customFormat="1" ht="15" customHeight="1" spans="1:5">
      <c r="A130" s="313">
        <v>2011450</v>
      </c>
      <c r="B130" s="313" t="s">
        <v>250</v>
      </c>
      <c r="C130" s="315"/>
      <c r="D130" s="315"/>
      <c r="E130" s="394"/>
    </row>
    <row r="131" s="378" customFormat="1" ht="15" customHeight="1" spans="1:5">
      <c r="A131" s="313">
        <v>2011499</v>
      </c>
      <c r="B131" s="313" t="s">
        <v>318</v>
      </c>
      <c r="C131" s="315"/>
      <c r="D131" s="315"/>
      <c r="E131" s="394"/>
    </row>
    <row r="132" s="378" customFormat="1" ht="15" customHeight="1" spans="1:5">
      <c r="A132" s="313">
        <v>20123</v>
      </c>
      <c r="B132" s="314" t="s">
        <v>319</v>
      </c>
      <c r="C132" s="315">
        <f>SUM(C133:C138)</f>
        <v>0</v>
      </c>
      <c r="D132" s="315">
        <f>SUM(D133:D138)</f>
        <v>0</v>
      </c>
      <c r="E132" s="394"/>
    </row>
    <row r="133" s="379" customFormat="1" ht="15" customHeight="1" spans="1:5">
      <c r="A133" s="313">
        <v>2012301</v>
      </c>
      <c r="B133" s="313" t="s">
        <v>241</v>
      </c>
      <c r="C133" s="315"/>
      <c r="D133" s="315"/>
      <c r="E133" s="394"/>
    </row>
    <row r="134" s="380" customFormat="1" ht="15" customHeight="1" spans="1:5">
      <c r="A134" s="313">
        <v>2012302</v>
      </c>
      <c r="B134" s="313" t="s">
        <v>242</v>
      </c>
      <c r="C134" s="315"/>
      <c r="D134" s="315"/>
      <c r="E134" s="394"/>
    </row>
    <row r="135" s="378" customFormat="1" ht="15" customHeight="1" spans="1:5">
      <c r="A135" s="313">
        <v>2012303</v>
      </c>
      <c r="B135" s="313" t="s">
        <v>243</v>
      </c>
      <c r="C135" s="315"/>
      <c r="D135" s="315"/>
      <c r="E135" s="394"/>
    </row>
    <row r="136" s="378" customFormat="1" ht="15" customHeight="1" spans="1:5">
      <c r="A136" s="313">
        <v>2012304</v>
      </c>
      <c r="B136" s="313" t="s">
        <v>320</v>
      </c>
      <c r="C136" s="315"/>
      <c r="D136" s="315"/>
      <c r="E136" s="394"/>
    </row>
    <row r="137" s="378" customFormat="1" ht="15" customHeight="1" spans="1:5">
      <c r="A137" s="313">
        <v>2012350</v>
      </c>
      <c r="B137" s="313" t="s">
        <v>250</v>
      </c>
      <c r="C137" s="315"/>
      <c r="D137" s="315"/>
      <c r="E137" s="394"/>
    </row>
    <row r="138" s="378" customFormat="1" ht="15" customHeight="1" spans="1:5">
      <c r="A138" s="313">
        <v>2012399</v>
      </c>
      <c r="B138" s="313" t="s">
        <v>321</v>
      </c>
      <c r="C138" s="315"/>
      <c r="D138" s="315"/>
      <c r="E138" s="394"/>
    </row>
    <row r="139" s="378" customFormat="1" ht="15" customHeight="1" spans="1:5">
      <c r="A139" s="313">
        <v>20125</v>
      </c>
      <c r="B139" s="314" t="s">
        <v>322</v>
      </c>
      <c r="C139" s="315">
        <f>SUM(C140:C146)</f>
        <v>0</v>
      </c>
      <c r="D139" s="315">
        <f>SUM(D140:D146)</f>
        <v>0</v>
      </c>
      <c r="E139" s="394"/>
    </row>
    <row r="140" s="378" customFormat="1" ht="15" customHeight="1" spans="1:5">
      <c r="A140" s="313">
        <v>2012501</v>
      </c>
      <c r="B140" s="313" t="s">
        <v>241</v>
      </c>
      <c r="C140" s="315"/>
      <c r="D140" s="315"/>
      <c r="E140" s="394"/>
    </row>
    <row r="141" s="378" customFormat="1" ht="15" customHeight="1" spans="1:5">
      <c r="A141" s="313">
        <v>2012502</v>
      </c>
      <c r="B141" s="313" t="s">
        <v>242</v>
      </c>
      <c r="C141" s="315"/>
      <c r="D141" s="315"/>
      <c r="E141" s="394"/>
    </row>
    <row r="142" s="378" customFormat="1" ht="15" customHeight="1" spans="1:5">
      <c r="A142" s="313">
        <v>2012503</v>
      </c>
      <c r="B142" s="313" t="s">
        <v>243</v>
      </c>
      <c r="C142" s="315"/>
      <c r="D142" s="315"/>
      <c r="E142" s="394"/>
    </row>
    <row r="143" s="378" customFormat="1" ht="15" customHeight="1" spans="1:5">
      <c r="A143" s="313">
        <v>2012504</v>
      </c>
      <c r="B143" s="313" t="s">
        <v>323</v>
      </c>
      <c r="C143" s="315"/>
      <c r="D143" s="315"/>
      <c r="E143" s="394"/>
    </row>
    <row r="144" s="378" customFormat="1" ht="15" customHeight="1" spans="1:5">
      <c r="A144" s="313">
        <v>2012505</v>
      </c>
      <c r="B144" s="313" t="s">
        <v>324</v>
      </c>
      <c r="C144" s="315"/>
      <c r="D144" s="315"/>
      <c r="E144" s="394"/>
    </row>
    <row r="145" s="378" customFormat="1" ht="15" customHeight="1" spans="1:5">
      <c r="A145" s="313">
        <v>2012550</v>
      </c>
      <c r="B145" s="313" t="s">
        <v>250</v>
      </c>
      <c r="C145" s="315"/>
      <c r="D145" s="315"/>
      <c r="E145" s="394"/>
    </row>
    <row r="146" s="380" customFormat="1" ht="15" customHeight="1" spans="1:5">
      <c r="A146" s="313">
        <v>2012599</v>
      </c>
      <c r="B146" s="313" t="s">
        <v>325</v>
      </c>
      <c r="C146" s="315"/>
      <c r="D146" s="315"/>
      <c r="E146" s="394"/>
    </row>
    <row r="147" s="378" customFormat="1" ht="15" customHeight="1" spans="1:5">
      <c r="A147" s="313">
        <v>20126</v>
      </c>
      <c r="B147" s="314" t="s">
        <v>326</v>
      </c>
      <c r="C147" s="315">
        <f>SUM(C148:C152)</f>
        <v>0</v>
      </c>
      <c r="D147" s="315">
        <f>SUM(D148:D152)</f>
        <v>0</v>
      </c>
      <c r="E147" s="394"/>
    </row>
    <row r="148" s="378" customFormat="1" ht="15" customHeight="1" spans="1:5">
      <c r="A148" s="313">
        <v>2012601</v>
      </c>
      <c r="B148" s="313" t="s">
        <v>241</v>
      </c>
      <c r="C148" s="315"/>
      <c r="D148" s="315"/>
      <c r="E148" s="394"/>
    </row>
    <row r="149" s="378" customFormat="1" ht="15" customHeight="1" spans="1:5">
      <c r="A149" s="313">
        <v>2012602</v>
      </c>
      <c r="B149" s="313" t="s">
        <v>242</v>
      </c>
      <c r="C149" s="315"/>
      <c r="D149" s="315"/>
      <c r="E149" s="394"/>
    </row>
    <row r="150" s="378" customFormat="1" ht="15" customHeight="1" spans="1:5">
      <c r="A150" s="313">
        <v>2012603</v>
      </c>
      <c r="B150" s="313" t="s">
        <v>243</v>
      </c>
      <c r="C150" s="315"/>
      <c r="D150" s="315"/>
      <c r="E150" s="394"/>
    </row>
    <row r="151" s="378" customFormat="1" ht="15" customHeight="1" spans="1:5">
      <c r="A151" s="313">
        <v>2012604</v>
      </c>
      <c r="B151" s="313" t="s">
        <v>327</v>
      </c>
      <c r="C151" s="315"/>
      <c r="D151" s="315"/>
      <c r="E151" s="394"/>
    </row>
    <row r="152" s="378" customFormat="1" ht="15" customHeight="1" spans="1:5">
      <c r="A152" s="313">
        <v>2012699</v>
      </c>
      <c r="B152" s="313" t="s">
        <v>328</v>
      </c>
      <c r="C152" s="315"/>
      <c r="D152" s="315"/>
      <c r="E152" s="394"/>
    </row>
    <row r="153" s="378" customFormat="1" ht="15" customHeight="1" spans="1:5">
      <c r="A153" s="313">
        <v>20128</v>
      </c>
      <c r="B153" s="314" t="s">
        <v>329</v>
      </c>
      <c r="C153" s="315">
        <f>SUM(C154:C159)</f>
        <v>0</v>
      </c>
      <c r="D153" s="315">
        <f>SUM(D154:D159)</f>
        <v>0</v>
      </c>
      <c r="E153" s="394"/>
    </row>
    <row r="154" s="378" customFormat="1" ht="15" customHeight="1" spans="1:5">
      <c r="A154" s="313">
        <v>2012801</v>
      </c>
      <c r="B154" s="313" t="s">
        <v>241</v>
      </c>
      <c r="C154" s="315"/>
      <c r="D154" s="315"/>
      <c r="E154" s="394"/>
    </row>
    <row r="155" s="378" customFormat="1" ht="15" customHeight="1" spans="1:5">
      <c r="A155" s="313">
        <v>2012802</v>
      </c>
      <c r="B155" s="313" t="s">
        <v>242</v>
      </c>
      <c r="C155" s="315"/>
      <c r="D155" s="315"/>
      <c r="E155" s="394"/>
    </row>
    <row r="156" s="380" customFormat="1" ht="15" customHeight="1" spans="1:5">
      <c r="A156" s="313">
        <v>2012803</v>
      </c>
      <c r="B156" s="313" t="s">
        <v>243</v>
      </c>
      <c r="C156" s="315"/>
      <c r="D156" s="315"/>
      <c r="E156" s="394"/>
    </row>
    <row r="157" s="378" customFormat="1" ht="15" customHeight="1" spans="1:5">
      <c r="A157" s="313">
        <v>2012804</v>
      </c>
      <c r="B157" s="313" t="s">
        <v>255</v>
      </c>
      <c r="C157" s="315"/>
      <c r="D157" s="315"/>
      <c r="E157" s="394"/>
    </row>
    <row r="158" s="378" customFormat="1" ht="15" customHeight="1" spans="1:5">
      <c r="A158" s="313">
        <v>2012850</v>
      </c>
      <c r="B158" s="313" t="s">
        <v>250</v>
      </c>
      <c r="C158" s="315"/>
      <c r="D158" s="315"/>
      <c r="E158" s="394"/>
    </row>
    <row r="159" s="378" customFormat="1" ht="15" customHeight="1" spans="1:5">
      <c r="A159" s="313">
        <v>2012899</v>
      </c>
      <c r="B159" s="313" t="s">
        <v>330</v>
      </c>
      <c r="C159" s="315"/>
      <c r="D159" s="315"/>
      <c r="E159" s="394"/>
    </row>
    <row r="160" s="378" customFormat="1" ht="15" customHeight="1" spans="1:5">
      <c r="A160" s="313">
        <v>20129</v>
      </c>
      <c r="B160" s="314" t="s">
        <v>331</v>
      </c>
      <c r="C160" s="315">
        <f>SUM(C161:C166)</f>
        <v>14</v>
      </c>
      <c r="D160" s="315">
        <f>SUM(D161:D166)</f>
        <v>14</v>
      </c>
      <c r="E160" s="394">
        <f>D160/C160*100</f>
        <v>100</v>
      </c>
    </row>
    <row r="161" s="379" customFormat="1" ht="15" customHeight="1" spans="1:9">
      <c r="A161" s="313">
        <v>2012901</v>
      </c>
      <c r="B161" s="313" t="s">
        <v>241</v>
      </c>
      <c r="C161" s="315"/>
      <c r="D161" s="315"/>
      <c r="E161" s="394"/>
    </row>
    <row r="162" s="378" customFormat="1" ht="15" customHeight="1" spans="1:9">
      <c r="A162" s="313">
        <v>2012902</v>
      </c>
      <c r="B162" s="313" t="s">
        <v>242</v>
      </c>
      <c r="C162" s="315"/>
      <c r="D162" s="315"/>
      <c r="E162" s="394"/>
    </row>
    <row r="163" s="378" customFormat="1" ht="15" customHeight="1" spans="1:9">
      <c r="A163" s="313">
        <v>2012903</v>
      </c>
      <c r="B163" s="313" t="s">
        <v>243</v>
      </c>
      <c r="C163" s="315"/>
      <c r="D163" s="315"/>
      <c r="E163" s="394"/>
    </row>
    <row r="164" s="378" customFormat="1" ht="15" customHeight="1" spans="1:9">
      <c r="A164" s="313">
        <v>2012906</v>
      </c>
      <c r="B164" s="313" t="s">
        <v>332</v>
      </c>
      <c r="C164" s="315"/>
      <c r="D164" s="315"/>
      <c r="E164" s="394"/>
    </row>
    <row r="165" s="378" customFormat="1" ht="15" customHeight="1" spans="1:9">
      <c r="A165" s="313">
        <v>2012950</v>
      </c>
      <c r="B165" s="313" t="s">
        <v>250</v>
      </c>
      <c r="C165" s="315"/>
      <c r="D165" s="315"/>
      <c r="E165" s="394"/>
    </row>
    <row r="166" s="378" customFormat="1" ht="15" customHeight="1" spans="1:9">
      <c r="A166" s="313">
        <v>2012999</v>
      </c>
      <c r="B166" s="313" t="s">
        <v>333</v>
      </c>
      <c r="C166" s="315">
        <v>14</v>
      </c>
      <c r="D166" s="315">
        <v>14</v>
      </c>
      <c r="E166" s="394">
        <f>D166/C166*100</f>
        <v>100</v>
      </c>
    </row>
    <row r="167" s="378" customFormat="1" ht="15" customHeight="1" spans="1:9">
      <c r="A167" s="313">
        <v>20131</v>
      </c>
      <c r="B167" s="314" t="s">
        <v>334</v>
      </c>
      <c r="C167" s="315">
        <f>SUM(C168:C173)</f>
        <v>0</v>
      </c>
      <c r="D167" s="315">
        <f>SUM(D168:D173)</f>
        <v>0</v>
      </c>
      <c r="E167" s="394"/>
    </row>
    <row r="168" s="378" customFormat="1" ht="15" customHeight="1" spans="1:9">
      <c r="A168" s="313">
        <v>2013101</v>
      </c>
      <c r="B168" s="313" t="s">
        <v>241</v>
      </c>
      <c r="C168" s="315"/>
      <c r="D168" s="315"/>
      <c r="E168" s="394"/>
    </row>
    <row r="169" s="380" customFormat="1" ht="15" customHeight="1" spans="1:9">
      <c r="A169" s="313">
        <v>2013102</v>
      </c>
      <c r="B169" s="313" t="s">
        <v>242</v>
      </c>
      <c r="C169" s="315"/>
      <c r="D169" s="315"/>
      <c r="E169" s="394"/>
    </row>
    <row r="170" s="378" customFormat="1" ht="15" customHeight="1" spans="1:9">
      <c r="A170" s="313">
        <v>2013103</v>
      </c>
      <c r="B170" s="313" t="s">
        <v>243</v>
      </c>
      <c r="C170" s="315"/>
      <c r="D170" s="315"/>
      <c r="E170" s="394"/>
      <c r="I170" s="395"/>
    </row>
    <row r="171" s="378" customFormat="1" ht="15" customHeight="1" spans="1:9">
      <c r="A171" s="313">
        <v>2013105</v>
      </c>
      <c r="B171" s="313" t="s">
        <v>335</v>
      </c>
      <c r="C171" s="315"/>
      <c r="D171" s="315"/>
      <c r="E171" s="394"/>
    </row>
    <row r="172" s="378" customFormat="1" ht="15" customHeight="1" spans="1:9">
      <c r="A172" s="313">
        <v>2013150</v>
      </c>
      <c r="B172" s="313" t="s">
        <v>250</v>
      </c>
      <c r="C172" s="315"/>
      <c r="D172" s="315"/>
      <c r="E172" s="394"/>
    </row>
    <row r="173" s="378" customFormat="1" ht="15" customHeight="1" spans="1:9">
      <c r="A173" s="313">
        <v>2013199</v>
      </c>
      <c r="B173" s="313" t="s">
        <v>336</v>
      </c>
      <c r="C173" s="315"/>
      <c r="D173" s="315"/>
      <c r="E173" s="394"/>
    </row>
    <row r="174" s="378" customFormat="1" ht="15" customHeight="1" spans="1:9">
      <c r="A174" s="313">
        <v>20132</v>
      </c>
      <c r="B174" s="314" t="s">
        <v>337</v>
      </c>
      <c r="C174" s="315">
        <f>SUM(C175:C180)</f>
        <v>9</v>
      </c>
      <c r="D174" s="315">
        <f>SUM(D175:D180)</f>
        <v>8</v>
      </c>
      <c r="E174" s="394">
        <f>D174/C174*100</f>
        <v>88.8888888888889</v>
      </c>
    </row>
    <row r="175" s="378" customFormat="1" ht="15" customHeight="1" spans="1:9">
      <c r="A175" s="313">
        <v>2013201</v>
      </c>
      <c r="B175" s="313" t="s">
        <v>241</v>
      </c>
      <c r="C175" s="315"/>
      <c r="D175" s="315"/>
      <c r="E175" s="394"/>
    </row>
    <row r="176" s="380" customFormat="1" ht="15" customHeight="1" spans="1:9">
      <c r="A176" s="313">
        <v>2013202</v>
      </c>
      <c r="B176" s="313" t="s">
        <v>242</v>
      </c>
      <c r="C176" s="315"/>
      <c r="D176" s="315"/>
      <c r="E176" s="394"/>
    </row>
    <row r="177" s="378" customFormat="1" ht="15" customHeight="1" spans="1:5">
      <c r="A177" s="313">
        <v>2013203</v>
      </c>
      <c r="B177" s="313" t="s">
        <v>243</v>
      </c>
      <c r="C177" s="315"/>
      <c r="D177" s="315"/>
      <c r="E177" s="394"/>
    </row>
    <row r="178" s="378" customFormat="1" ht="15" customHeight="1" spans="1:5">
      <c r="A178" s="313">
        <v>2013204</v>
      </c>
      <c r="B178" s="313" t="s">
        <v>338</v>
      </c>
      <c r="C178" s="315"/>
      <c r="D178" s="315"/>
      <c r="E178" s="394"/>
    </row>
    <row r="179" s="378" customFormat="1" ht="15" customHeight="1" spans="1:5">
      <c r="A179" s="313">
        <v>2013250</v>
      </c>
      <c r="B179" s="313" t="s">
        <v>250</v>
      </c>
      <c r="C179" s="315"/>
      <c r="D179" s="315"/>
      <c r="E179" s="394"/>
    </row>
    <row r="180" s="378" customFormat="1" ht="15" customHeight="1" spans="1:5">
      <c r="A180" s="313">
        <v>2013299</v>
      </c>
      <c r="B180" s="313" t="s">
        <v>339</v>
      </c>
      <c r="C180" s="315">
        <v>9</v>
      </c>
      <c r="D180" s="315">
        <v>8</v>
      </c>
      <c r="E180" s="394">
        <f>D180/C180*100</f>
        <v>88.8888888888889</v>
      </c>
    </row>
    <row r="181" s="378" customFormat="1" ht="15" customHeight="1" spans="1:5">
      <c r="A181" s="313">
        <v>20133</v>
      </c>
      <c r="B181" s="314" t="s">
        <v>340</v>
      </c>
      <c r="C181" s="315">
        <f>SUM(C182:C187)</f>
        <v>39</v>
      </c>
      <c r="D181" s="315">
        <f>SUM(D182:D187)</f>
        <v>39</v>
      </c>
      <c r="E181" s="394">
        <f>D181/C181*100</f>
        <v>100</v>
      </c>
    </row>
    <row r="182" s="378" customFormat="1" ht="15" customHeight="1" spans="1:5">
      <c r="A182" s="313">
        <v>2013301</v>
      </c>
      <c r="B182" s="313" t="s">
        <v>241</v>
      </c>
      <c r="C182" s="315"/>
      <c r="D182" s="315"/>
      <c r="E182" s="394"/>
    </row>
    <row r="183" s="380" customFormat="1" ht="15" customHeight="1" spans="1:5">
      <c r="A183" s="313">
        <v>2013302</v>
      </c>
      <c r="B183" s="313" t="s">
        <v>242</v>
      </c>
      <c r="C183" s="315"/>
      <c r="D183" s="315"/>
      <c r="E183" s="394"/>
    </row>
    <row r="184" s="378" customFormat="1" ht="15" customHeight="1" spans="1:5">
      <c r="A184" s="313">
        <v>2013303</v>
      </c>
      <c r="B184" s="313" t="s">
        <v>243</v>
      </c>
      <c r="C184" s="315"/>
      <c r="D184" s="315"/>
      <c r="E184" s="394"/>
    </row>
    <row r="185" s="378" customFormat="1" ht="15" customHeight="1" spans="1:5">
      <c r="A185" s="313">
        <v>2013304</v>
      </c>
      <c r="B185" s="313" t="s">
        <v>341</v>
      </c>
      <c r="C185" s="315"/>
      <c r="D185" s="315"/>
      <c r="E185" s="394"/>
    </row>
    <row r="186" s="378" customFormat="1" ht="15" customHeight="1" spans="1:5">
      <c r="A186" s="313">
        <v>2013350</v>
      </c>
      <c r="B186" s="313" t="s">
        <v>250</v>
      </c>
      <c r="C186" s="315"/>
      <c r="D186" s="315"/>
      <c r="E186" s="394"/>
    </row>
    <row r="187" s="378" customFormat="1" ht="15" customHeight="1" spans="1:5">
      <c r="A187" s="313">
        <v>2013399</v>
      </c>
      <c r="B187" s="313" t="s">
        <v>342</v>
      </c>
      <c r="C187" s="315">
        <v>39</v>
      </c>
      <c r="D187" s="315">
        <v>39</v>
      </c>
      <c r="E187" s="394">
        <f>D187/C187*100</f>
        <v>100</v>
      </c>
    </row>
    <row r="188" s="378" customFormat="1" ht="15" customHeight="1" spans="1:5">
      <c r="A188" s="313">
        <v>20134</v>
      </c>
      <c r="B188" s="314" t="s">
        <v>343</v>
      </c>
      <c r="C188" s="315">
        <f>SUM(C189:C195)</f>
        <v>4</v>
      </c>
      <c r="D188" s="315">
        <f>SUM(D189:D195)</f>
        <v>4</v>
      </c>
      <c r="E188" s="394">
        <f>D188/C188*100</f>
        <v>100</v>
      </c>
    </row>
    <row r="189" s="378" customFormat="1" ht="15" customHeight="1" spans="1:5">
      <c r="A189" s="313">
        <v>2013401</v>
      </c>
      <c r="B189" s="313" t="s">
        <v>241</v>
      </c>
      <c r="C189" s="315"/>
      <c r="D189" s="315"/>
      <c r="E189" s="394"/>
    </row>
    <row r="190" s="378" customFormat="1" ht="15" customHeight="1" spans="1:5">
      <c r="A190" s="313">
        <v>2013402</v>
      </c>
      <c r="B190" s="313" t="s">
        <v>242</v>
      </c>
      <c r="C190" s="315"/>
      <c r="D190" s="315"/>
      <c r="E190" s="394"/>
    </row>
    <row r="191" s="378" customFormat="1" ht="15" customHeight="1" spans="1:5">
      <c r="A191" s="313">
        <v>2013403</v>
      </c>
      <c r="B191" s="313" t="s">
        <v>243</v>
      </c>
      <c r="C191" s="315"/>
      <c r="D191" s="315"/>
      <c r="E191" s="394"/>
    </row>
    <row r="192" s="380" customFormat="1" ht="15" customHeight="1" spans="1:5">
      <c r="A192" s="313">
        <v>2013404</v>
      </c>
      <c r="B192" s="313" t="s">
        <v>344</v>
      </c>
      <c r="C192" s="315"/>
      <c r="D192" s="315"/>
      <c r="E192" s="394"/>
    </row>
    <row r="193" s="378" customFormat="1" ht="15" customHeight="1" spans="1:9">
      <c r="A193" s="313">
        <v>2013405</v>
      </c>
      <c r="B193" s="313" t="s">
        <v>345</v>
      </c>
      <c r="C193" s="315"/>
      <c r="D193" s="315"/>
      <c r="E193" s="394"/>
    </row>
    <row r="194" s="378" customFormat="1" ht="15" customHeight="1" spans="1:9">
      <c r="A194" s="313">
        <v>2013450</v>
      </c>
      <c r="B194" s="313" t="s">
        <v>250</v>
      </c>
      <c r="C194" s="315"/>
      <c r="D194" s="315"/>
      <c r="E194" s="394"/>
    </row>
    <row r="195" s="379" customFormat="1" ht="15" customHeight="1" spans="1:9">
      <c r="A195" s="313">
        <v>2013499</v>
      </c>
      <c r="B195" s="313" t="s">
        <v>346</v>
      </c>
      <c r="C195" s="315">
        <v>4</v>
      </c>
      <c r="D195" s="315">
        <v>4</v>
      </c>
      <c r="E195" s="394">
        <f>D195/C195*100</f>
        <v>100</v>
      </c>
    </row>
    <row r="196" s="378" customFormat="1" ht="15" customHeight="1" spans="1:9">
      <c r="A196" s="313">
        <v>20135</v>
      </c>
      <c r="B196" s="314" t="s">
        <v>347</v>
      </c>
      <c r="C196" s="315">
        <f>SUM(C197:C201)</f>
        <v>0</v>
      </c>
      <c r="D196" s="315">
        <f>SUM(D197:D201)</f>
        <v>0</v>
      </c>
      <c r="E196" s="394"/>
    </row>
    <row r="197" s="378" customFormat="1" ht="15" customHeight="1" spans="1:9">
      <c r="A197" s="313">
        <v>2013501</v>
      </c>
      <c r="B197" s="313" t="s">
        <v>241</v>
      </c>
      <c r="C197" s="315"/>
      <c r="D197" s="315"/>
      <c r="E197" s="394"/>
    </row>
    <row r="198" s="380" customFormat="1" ht="15" customHeight="1" spans="1:9">
      <c r="A198" s="313">
        <v>2013502</v>
      </c>
      <c r="B198" s="313" t="s">
        <v>242</v>
      </c>
      <c r="C198" s="315"/>
      <c r="D198" s="315"/>
      <c r="E198" s="394"/>
    </row>
    <row r="199" s="378" customFormat="1" ht="15" customHeight="1" spans="1:9">
      <c r="A199" s="313">
        <v>2013503</v>
      </c>
      <c r="B199" s="313" t="s">
        <v>243</v>
      </c>
      <c r="C199" s="315"/>
      <c r="D199" s="315"/>
      <c r="E199" s="394"/>
    </row>
    <row r="200" s="378" customFormat="1" ht="15" customHeight="1" spans="1:9">
      <c r="A200" s="313">
        <v>2013550</v>
      </c>
      <c r="B200" s="313" t="s">
        <v>250</v>
      </c>
      <c r="C200" s="315"/>
      <c r="D200" s="315"/>
      <c r="E200" s="394"/>
    </row>
    <row r="201" s="378" customFormat="1" ht="15" customHeight="1" spans="1:9">
      <c r="A201" s="313">
        <v>2013599</v>
      </c>
      <c r="B201" s="313" t="s">
        <v>348</v>
      </c>
      <c r="C201" s="315"/>
      <c r="D201" s="315"/>
      <c r="E201" s="394"/>
    </row>
    <row r="202" s="379" customFormat="1" ht="15" customHeight="1" spans="1:9">
      <c r="A202" s="313">
        <v>20136</v>
      </c>
      <c r="B202" s="314" t="s">
        <v>349</v>
      </c>
      <c r="C202" s="315">
        <f>SUM(C203:C207)</f>
        <v>0</v>
      </c>
      <c r="D202" s="315">
        <f>SUM(D203:D207)</f>
        <v>0</v>
      </c>
      <c r="E202" s="394"/>
    </row>
    <row r="203" s="378" customFormat="1" ht="15" customHeight="1" spans="1:9">
      <c r="A203" s="313">
        <v>2013601</v>
      </c>
      <c r="B203" s="313" t="s">
        <v>241</v>
      </c>
      <c r="C203" s="315"/>
      <c r="D203" s="315"/>
      <c r="E203" s="394"/>
    </row>
    <row r="204" s="378" customFormat="1" ht="15" customHeight="1" spans="1:9">
      <c r="A204" s="313">
        <v>2013602</v>
      </c>
      <c r="B204" s="313" t="s">
        <v>242</v>
      </c>
      <c r="C204" s="315"/>
      <c r="D204" s="315"/>
      <c r="E204" s="394"/>
    </row>
    <row r="205" s="380" customFormat="1" ht="15" customHeight="1" spans="1:9">
      <c r="A205" s="313">
        <v>2013603</v>
      </c>
      <c r="B205" s="313" t="s">
        <v>243</v>
      </c>
      <c r="C205" s="315"/>
      <c r="D205" s="315"/>
      <c r="E205" s="394"/>
    </row>
    <row r="206" s="378" customFormat="1" ht="15" customHeight="1" spans="1:9">
      <c r="A206" s="313">
        <v>2013650</v>
      </c>
      <c r="B206" s="313" t="s">
        <v>250</v>
      </c>
      <c r="C206" s="315"/>
      <c r="D206" s="315"/>
      <c r="E206" s="394"/>
      <c r="I206" s="395"/>
    </row>
    <row r="207" s="378" customFormat="1" ht="15" customHeight="1" spans="1:9">
      <c r="A207" s="313">
        <v>2013699</v>
      </c>
      <c r="B207" s="313" t="s">
        <v>350</v>
      </c>
      <c r="C207" s="315"/>
      <c r="D207" s="315"/>
      <c r="E207" s="394"/>
    </row>
    <row r="208" s="378" customFormat="1" ht="15" customHeight="1" spans="1:9">
      <c r="A208" s="313">
        <v>20137</v>
      </c>
      <c r="B208" s="314" t="s">
        <v>351</v>
      </c>
      <c r="C208" s="315">
        <f>SUM(C209:C214)</f>
        <v>0</v>
      </c>
      <c r="D208" s="315">
        <f>SUM(D209:D214)</f>
        <v>0</v>
      </c>
      <c r="E208" s="394"/>
    </row>
    <row r="209" s="378" customFormat="1" ht="15" customHeight="1" spans="1:10">
      <c r="A209" s="313">
        <v>2013701</v>
      </c>
      <c r="B209" s="313" t="s">
        <v>241</v>
      </c>
      <c r="C209" s="315"/>
      <c r="D209" s="315"/>
      <c r="E209" s="394"/>
    </row>
    <row r="210" s="378" customFormat="1" ht="15" customHeight="1" spans="1:10">
      <c r="A210" s="313">
        <v>2013702</v>
      </c>
      <c r="B210" s="313" t="s">
        <v>242</v>
      </c>
      <c r="C210" s="315"/>
      <c r="D210" s="315"/>
      <c r="E210" s="394"/>
    </row>
    <row r="211" s="378" customFormat="1" ht="15" customHeight="1" spans="1:10">
      <c r="A211" s="313">
        <v>2013703</v>
      </c>
      <c r="B211" s="313" t="s">
        <v>243</v>
      </c>
      <c r="C211" s="315"/>
      <c r="D211" s="315"/>
      <c r="E211" s="394"/>
    </row>
    <row r="212" s="378" customFormat="1" ht="15" customHeight="1" spans="1:10">
      <c r="A212" s="313">
        <v>2013704</v>
      </c>
      <c r="B212" s="313" t="s">
        <v>352</v>
      </c>
      <c r="C212" s="315"/>
      <c r="D212" s="315"/>
      <c r="E212" s="394"/>
    </row>
    <row r="213" s="380" customFormat="1" ht="15" customHeight="1" spans="1:10">
      <c r="A213" s="313">
        <v>2013750</v>
      </c>
      <c r="B213" s="313" t="s">
        <v>250</v>
      </c>
      <c r="C213" s="315"/>
      <c r="D213" s="315"/>
      <c r="E213" s="394"/>
    </row>
    <row r="214" s="378" customFormat="1" ht="15" customHeight="1" spans="1:10">
      <c r="A214" s="313">
        <v>2013799</v>
      </c>
      <c r="B214" s="313" t="s">
        <v>353</v>
      </c>
      <c r="C214" s="315"/>
      <c r="D214" s="315"/>
      <c r="E214" s="394"/>
      <c r="I214" s="395"/>
      <c r="J214" s="395"/>
    </row>
    <row r="215" s="378" customFormat="1" ht="15" customHeight="1" spans="1:10">
      <c r="A215" s="313">
        <v>20138</v>
      </c>
      <c r="B215" s="314" t="s">
        <v>354</v>
      </c>
      <c r="C215" s="315">
        <f>SUM(C216:C229)</f>
        <v>0</v>
      </c>
      <c r="D215" s="315">
        <f>SUM(D216:D229)</f>
        <v>0</v>
      </c>
      <c r="E215" s="394"/>
      <c r="J215" s="395"/>
    </row>
    <row r="216" s="378" customFormat="1" ht="15" customHeight="1" spans="1:10">
      <c r="A216" s="313">
        <v>2013801</v>
      </c>
      <c r="B216" s="313" t="s">
        <v>241</v>
      </c>
      <c r="C216" s="315"/>
      <c r="D216" s="315"/>
      <c r="E216" s="394"/>
    </row>
    <row r="217" s="378" customFormat="1" ht="15" customHeight="1" spans="1:10">
      <c r="A217" s="313">
        <v>2013802</v>
      </c>
      <c r="B217" s="313" t="s">
        <v>242</v>
      </c>
      <c r="C217" s="315"/>
      <c r="D217" s="315"/>
      <c r="E217" s="394"/>
    </row>
    <row r="218" s="378" customFormat="1" ht="15" customHeight="1" spans="1:10">
      <c r="A218" s="313">
        <v>2013803</v>
      </c>
      <c r="B218" s="313" t="s">
        <v>243</v>
      </c>
      <c r="C218" s="315"/>
      <c r="D218" s="315"/>
      <c r="E218" s="394"/>
    </row>
    <row r="219" s="378" customFormat="1" ht="15" customHeight="1" spans="1:10">
      <c r="A219" s="313">
        <v>2013804</v>
      </c>
      <c r="B219" s="313" t="s">
        <v>355</v>
      </c>
      <c r="C219" s="315"/>
      <c r="D219" s="315"/>
      <c r="E219" s="394"/>
    </row>
    <row r="220" s="380" customFormat="1" ht="15" customHeight="1" spans="1:10">
      <c r="A220" s="313">
        <v>2013805</v>
      </c>
      <c r="B220" s="313" t="s">
        <v>356</v>
      </c>
      <c r="C220" s="315"/>
      <c r="D220" s="315"/>
      <c r="E220" s="394"/>
    </row>
    <row r="221" s="378" customFormat="1" ht="15" customHeight="1" spans="1:10">
      <c r="A221" s="313">
        <v>2013808</v>
      </c>
      <c r="B221" s="313" t="s">
        <v>281</v>
      </c>
      <c r="C221" s="315"/>
      <c r="D221" s="315"/>
      <c r="E221" s="394"/>
    </row>
    <row r="222" s="378" customFormat="1" ht="15" customHeight="1" spans="1:10">
      <c r="A222" s="313">
        <v>2013810</v>
      </c>
      <c r="B222" s="313" t="s">
        <v>357</v>
      </c>
      <c r="C222" s="315"/>
      <c r="D222" s="315"/>
      <c r="E222" s="394"/>
    </row>
    <row r="223" s="378" customFormat="1" ht="15" customHeight="1" spans="1:10">
      <c r="A223" s="313">
        <v>2013812</v>
      </c>
      <c r="B223" s="313" t="s">
        <v>358</v>
      </c>
      <c r="C223" s="315"/>
      <c r="D223" s="315"/>
      <c r="E223" s="394"/>
    </row>
    <row r="224" s="378" customFormat="1" ht="15" customHeight="1" spans="1:10">
      <c r="A224" s="313">
        <v>2013813</v>
      </c>
      <c r="B224" s="313" t="s">
        <v>359</v>
      </c>
      <c r="C224" s="315"/>
      <c r="D224" s="315"/>
      <c r="E224" s="394"/>
    </row>
    <row r="225" s="378" customFormat="1" ht="15" customHeight="1" spans="1:5">
      <c r="A225" s="313">
        <v>2013814</v>
      </c>
      <c r="B225" s="313" t="s">
        <v>360</v>
      </c>
      <c r="C225" s="315"/>
      <c r="D225" s="315"/>
      <c r="E225" s="394"/>
    </row>
    <row r="226" s="380" customFormat="1" ht="15" customHeight="1" spans="1:5">
      <c r="A226" s="313">
        <v>2013815</v>
      </c>
      <c r="B226" s="313" t="s">
        <v>361</v>
      </c>
      <c r="C226" s="315"/>
      <c r="D226" s="315"/>
      <c r="E226" s="394"/>
    </row>
    <row r="227" s="378" customFormat="1" ht="15" customHeight="1" spans="1:5">
      <c r="A227" s="313">
        <v>2013816</v>
      </c>
      <c r="B227" s="313" t="s">
        <v>362</v>
      </c>
      <c r="C227" s="315"/>
      <c r="D227" s="315"/>
      <c r="E227" s="394"/>
    </row>
    <row r="228" s="378" customFormat="1" ht="15" customHeight="1" spans="1:5">
      <c r="A228" s="313">
        <v>2013850</v>
      </c>
      <c r="B228" s="313" t="s">
        <v>250</v>
      </c>
      <c r="C228" s="315"/>
      <c r="D228" s="315"/>
      <c r="E228" s="394"/>
    </row>
    <row r="229" s="378" customFormat="1" ht="15" customHeight="1" spans="1:5">
      <c r="A229" s="313">
        <v>2013899</v>
      </c>
      <c r="B229" s="313" t="s">
        <v>363</v>
      </c>
      <c r="C229" s="315"/>
      <c r="D229" s="315"/>
      <c r="E229" s="394"/>
    </row>
    <row r="230" s="378" customFormat="1" ht="15" customHeight="1" spans="1:5">
      <c r="A230" s="313">
        <v>20139</v>
      </c>
      <c r="B230" s="314" t="s">
        <v>364</v>
      </c>
      <c r="C230" s="315">
        <f>SUM(C231:C236)</f>
        <v>0</v>
      </c>
      <c r="D230" s="315">
        <f>SUM(D231:D236)</f>
        <v>0</v>
      </c>
      <c r="E230" s="394"/>
    </row>
    <row r="231" s="378" customFormat="1" ht="15" customHeight="1" spans="1:5">
      <c r="A231" s="313">
        <v>2013901</v>
      </c>
      <c r="B231" s="313" t="s">
        <v>241</v>
      </c>
      <c r="C231" s="315"/>
      <c r="D231" s="315"/>
      <c r="E231" s="394"/>
    </row>
    <row r="232" s="380" customFormat="1" ht="15" customHeight="1" spans="1:5">
      <c r="A232" s="313">
        <v>2013902</v>
      </c>
      <c r="B232" s="313" t="s">
        <v>242</v>
      </c>
      <c r="C232" s="315"/>
      <c r="D232" s="315"/>
      <c r="E232" s="394"/>
    </row>
    <row r="233" s="378" customFormat="1" ht="15" customHeight="1" spans="1:5">
      <c r="A233" s="313">
        <v>2013903</v>
      </c>
      <c r="B233" s="313" t="s">
        <v>243</v>
      </c>
      <c r="C233" s="315"/>
      <c r="D233" s="315"/>
      <c r="E233" s="394"/>
    </row>
    <row r="234" s="378" customFormat="1" ht="15" customHeight="1" spans="1:5">
      <c r="A234" s="313">
        <v>2013904</v>
      </c>
      <c r="B234" s="313" t="s">
        <v>335</v>
      </c>
      <c r="C234" s="315"/>
      <c r="D234" s="315"/>
      <c r="E234" s="394"/>
    </row>
    <row r="235" s="378" customFormat="1" ht="15" customHeight="1" spans="1:5">
      <c r="A235" s="313">
        <v>2013950</v>
      </c>
      <c r="B235" s="313" t="s">
        <v>250</v>
      </c>
      <c r="C235" s="315"/>
      <c r="D235" s="315"/>
      <c r="E235" s="394"/>
    </row>
    <row r="236" s="378" customFormat="1" ht="15" customHeight="1" spans="1:5">
      <c r="A236" s="313">
        <v>2013999</v>
      </c>
      <c r="B236" s="313" t="s">
        <v>365</v>
      </c>
      <c r="C236" s="315"/>
      <c r="D236" s="315"/>
      <c r="E236" s="394"/>
    </row>
    <row r="237" s="378" customFormat="1" ht="15" customHeight="1" spans="1:5">
      <c r="A237" s="313">
        <v>20140</v>
      </c>
      <c r="B237" s="314" t="s">
        <v>366</v>
      </c>
      <c r="C237" s="315">
        <f>SUM(C238:C243)</f>
        <v>0</v>
      </c>
      <c r="D237" s="315">
        <f>SUM(D238:D243)</f>
        <v>0</v>
      </c>
      <c r="E237" s="394"/>
    </row>
    <row r="238" s="380" customFormat="1" ht="15" customHeight="1" spans="1:5">
      <c r="A238" s="313">
        <v>2014001</v>
      </c>
      <c r="B238" s="313" t="s">
        <v>241</v>
      </c>
      <c r="C238" s="315"/>
      <c r="D238" s="315"/>
      <c r="E238" s="394"/>
    </row>
    <row r="239" s="378" customFormat="1" ht="15" customHeight="1" spans="1:5">
      <c r="A239" s="313">
        <v>2014002</v>
      </c>
      <c r="B239" s="313" t="s">
        <v>242</v>
      </c>
      <c r="C239" s="315"/>
      <c r="D239" s="315"/>
      <c r="E239" s="394"/>
    </row>
    <row r="240" s="378" customFormat="1" ht="15" customHeight="1" spans="1:5">
      <c r="A240" s="313">
        <v>2014003</v>
      </c>
      <c r="B240" s="313" t="s">
        <v>243</v>
      </c>
      <c r="C240" s="315"/>
      <c r="D240" s="315"/>
      <c r="E240" s="394"/>
    </row>
    <row r="241" s="378" customFormat="1" ht="15" customHeight="1" spans="1:9">
      <c r="A241" s="313">
        <v>2014004</v>
      </c>
      <c r="B241" s="313" t="s">
        <v>367</v>
      </c>
      <c r="C241" s="323"/>
      <c r="D241" s="323"/>
      <c r="E241" s="394"/>
    </row>
    <row r="242" s="378" customFormat="1" ht="15" customHeight="1" spans="1:9">
      <c r="A242" s="313">
        <v>2014050</v>
      </c>
      <c r="B242" s="324" t="s">
        <v>250</v>
      </c>
      <c r="C242" s="315"/>
      <c r="D242" s="315"/>
      <c r="E242" s="394"/>
    </row>
    <row r="243" s="378" customFormat="1" ht="15" customHeight="1" spans="1:9">
      <c r="A243" s="313">
        <v>2014099</v>
      </c>
      <c r="B243" s="313" t="s">
        <v>368</v>
      </c>
      <c r="C243" s="325"/>
      <c r="D243" s="325"/>
      <c r="E243" s="394"/>
    </row>
    <row r="244" s="380" customFormat="1" ht="15" customHeight="1" spans="1:9">
      <c r="A244" s="313">
        <v>20141</v>
      </c>
      <c r="B244" s="314" t="s">
        <v>369</v>
      </c>
      <c r="C244" s="315">
        <f>SUM(C245:C249)</f>
        <v>0</v>
      </c>
      <c r="D244" s="315">
        <f>SUM(D245:D249)</f>
        <v>0</v>
      </c>
      <c r="E244" s="394"/>
    </row>
    <row r="245" s="378" customFormat="1" ht="15" customHeight="1" spans="1:9">
      <c r="A245" s="313">
        <v>2014101</v>
      </c>
      <c r="B245" s="313" t="s">
        <v>241</v>
      </c>
      <c r="C245" s="315"/>
      <c r="D245" s="315"/>
      <c r="E245" s="394"/>
    </row>
    <row r="246" s="378" customFormat="1" ht="15" customHeight="1" spans="1:9">
      <c r="A246" s="313">
        <v>2014102</v>
      </c>
      <c r="B246" s="313" t="s">
        <v>242</v>
      </c>
      <c r="C246" s="315"/>
      <c r="D246" s="315"/>
      <c r="E246" s="394"/>
    </row>
    <row r="247" s="150" customFormat="1" ht="15" customHeight="1" spans="1:9">
      <c r="A247" s="313">
        <v>2014103</v>
      </c>
      <c r="B247" s="313" t="s">
        <v>243</v>
      </c>
      <c r="C247" s="315"/>
      <c r="D247" s="315"/>
      <c r="E247" s="394"/>
    </row>
    <row r="248" s="378" customFormat="1" ht="15" customHeight="1" spans="1:9">
      <c r="A248" s="313">
        <v>2014150</v>
      </c>
      <c r="B248" s="313" t="s">
        <v>250</v>
      </c>
      <c r="C248" s="315"/>
      <c r="D248" s="315"/>
      <c r="E248" s="394"/>
    </row>
    <row r="249" s="378" customFormat="1" ht="15" customHeight="1" spans="1:9">
      <c r="A249" s="313">
        <v>2014199</v>
      </c>
      <c r="B249" s="313" t="s">
        <v>370</v>
      </c>
      <c r="C249" s="315"/>
      <c r="D249" s="315"/>
      <c r="E249" s="394"/>
    </row>
    <row r="250" s="380" customFormat="1" ht="15" customHeight="1" spans="1:9">
      <c r="A250" s="313">
        <v>20199</v>
      </c>
      <c r="B250" s="314" t="s">
        <v>371</v>
      </c>
      <c r="C250" s="315">
        <f>SUM(C251:C252)</f>
        <v>37</v>
      </c>
      <c r="D250" s="315">
        <f>SUM(D251:D252)</f>
        <v>37</v>
      </c>
      <c r="E250" s="394">
        <f>D250/C250*100</f>
        <v>100</v>
      </c>
    </row>
    <row r="251" s="378" customFormat="1" ht="15" customHeight="1" spans="1:9">
      <c r="A251" s="313">
        <v>2019901</v>
      </c>
      <c r="B251" s="313" t="s">
        <v>372</v>
      </c>
      <c r="C251" s="315"/>
      <c r="D251" s="315"/>
      <c r="E251" s="394"/>
      <c r="I251" s="395"/>
    </row>
    <row r="252" s="378" customFormat="1" ht="15" customHeight="1" spans="1:9">
      <c r="A252" s="313">
        <v>2019999</v>
      </c>
      <c r="B252" s="313" t="s">
        <v>373</v>
      </c>
      <c r="C252" s="315">
        <v>37</v>
      </c>
      <c r="D252" s="315">
        <v>37</v>
      </c>
      <c r="E252" s="394">
        <f>D252/C252*100</f>
        <v>100</v>
      </c>
    </row>
    <row r="253" s="380" customFormat="1" ht="15" customHeight="1" spans="1:9">
      <c r="A253" s="313">
        <v>202</v>
      </c>
      <c r="B253" s="314" t="s">
        <v>374</v>
      </c>
      <c r="C253" s="315">
        <f>C254+C261+C264+C267+C273+C278+C280+C285+C291</f>
        <v>0</v>
      </c>
      <c r="D253" s="315">
        <f>D254+D261+D264+D267+D273+D278+D280+D285+D291</f>
        <v>0</v>
      </c>
      <c r="E253" s="394"/>
      <c r="I253" s="397"/>
    </row>
    <row r="254" s="380" customFormat="1" ht="15" customHeight="1" spans="1:9">
      <c r="A254" s="313">
        <v>20201</v>
      </c>
      <c r="B254" s="314" t="s">
        <v>375</v>
      </c>
      <c r="C254" s="315">
        <f>SUM(C255:C260)</f>
        <v>0</v>
      </c>
      <c r="D254" s="315">
        <f>SUM(D255:D260)</f>
        <v>0</v>
      </c>
      <c r="E254" s="394"/>
    </row>
    <row r="255" s="378" customFormat="1" ht="15" customHeight="1" spans="1:9">
      <c r="A255" s="313">
        <v>2020101</v>
      </c>
      <c r="B255" s="313" t="s">
        <v>241</v>
      </c>
      <c r="C255" s="315"/>
      <c r="D255" s="315"/>
      <c r="E255" s="394"/>
    </row>
    <row r="256" s="378" customFormat="1" ht="15" customHeight="1" spans="1:9">
      <c r="A256" s="313">
        <v>2020102</v>
      </c>
      <c r="B256" s="313" t="s">
        <v>242</v>
      </c>
      <c r="C256" s="315"/>
      <c r="D256" s="315"/>
      <c r="E256" s="394"/>
    </row>
    <row r="257" s="378" customFormat="1" ht="15" customHeight="1" spans="1:5">
      <c r="A257" s="313">
        <v>2020103</v>
      </c>
      <c r="B257" s="313" t="s">
        <v>243</v>
      </c>
      <c r="C257" s="315"/>
      <c r="D257" s="315"/>
      <c r="E257" s="394"/>
    </row>
    <row r="258" s="378" customFormat="1" ht="15" customHeight="1" spans="1:5">
      <c r="A258" s="313">
        <v>2020104</v>
      </c>
      <c r="B258" s="313" t="s">
        <v>335</v>
      </c>
      <c r="C258" s="315"/>
      <c r="D258" s="315"/>
      <c r="E258" s="394"/>
    </row>
    <row r="259" s="378" customFormat="1" ht="15" customHeight="1" spans="1:5">
      <c r="A259" s="313">
        <v>2020150</v>
      </c>
      <c r="B259" s="313" t="s">
        <v>250</v>
      </c>
      <c r="C259" s="315"/>
      <c r="D259" s="315"/>
      <c r="E259" s="394"/>
    </row>
    <row r="260" s="378" customFormat="1" ht="15" customHeight="1" spans="1:5">
      <c r="A260" s="313">
        <v>2020199</v>
      </c>
      <c r="B260" s="313" t="s">
        <v>376</v>
      </c>
      <c r="C260" s="315"/>
      <c r="D260" s="315"/>
      <c r="E260" s="394"/>
    </row>
    <row r="261" s="380" customFormat="1" ht="15" customHeight="1" spans="1:5">
      <c r="A261" s="313">
        <v>20202</v>
      </c>
      <c r="B261" s="314" t="s">
        <v>377</v>
      </c>
      <c r="C261" s="315">
        <f>SUM(C262:C263)</f>
        <v>0</v>
      </c>
      <c r="D261" s="315">
        <f>SUM(D262:D263)</f>
        <v>0</v>
      </c>
      <c r="E261" s="394"/>
    </row>
    <row r="262" s="378" customFormat="1" ht="15" customHeight="1" spans="1:5">
      <c r="A262" s="313">
        <v>2020201</v>
      </c>
      <c r="B262" s="313" t="s">
        <v>378</v>
      </c>
      <c r="C262" s="315"/>
      <c r="D262" s="315"/>
      <c r="E262" s="394"/>
    </row>
    <row r="263" s="378" customFormat="1" ht="15" customHeight="1" spans="1:5">
      <c r="A263" s="313">
        <v>2020202</v>
      </c>
      <c r="B263" s="313" t="s">
        <v>379</v>
      </c>
      <c r="C263" s="315"/>
      <c r="D263" s="315"/>
      <c r="E263" s="394"/>
    </row>
    <row r="264" s="380" customFormat="1" ht="15" customHeight="1" spans="1:5">
      <c r="A264" s="313">
        <v>20203</v>
      </c>
      <c r="B264" s="314" t="s">
        <v>380</v>
      </c>
      <c r="C264" s="315">
        <f>SUM(C265:C266)</f>
        <v>0</v>
      </c>
      <c r="D264" s="315">
        <f>SUM(D265:D266)</f>
        <v>0</v>
      </c>
      <c r="E264" s="394"/>
    </row>
    <row r="265" s="378" customFormat="1" ht="15" customHeight="1" spans="1:5">
      <c r="A265" s="313">
        <v>2020304</v>
      </c>
      <c r="B265" s="313" t="s">
        <v>381</v>
      </c>
      <c r="C265" s="315"/>
      <c r="D265" s="315"/>
      <c r="E265" s="394"/>
    </row>
    <row r="266" s="378" customFormat="1" ht="15" customHeight="1" spans="1:5">
      <c r="A266" s="326">
        <v>2020306</v>
      </c>
      <c r="B266" s="313" t="s">
        <v>382</v>
      </c>
      <c r="C266" s="315"/>
      <c r="D266" s="315"/>
      <c r="E266" s="394"/>
    </row>
    <row r="267" s="378" customFormat="1" ht="15" customHeight="1" spans="1:5">
      <c r="A267" s="313">
        <v>20204</v>
      </c>
      <c r="B267" s="314" t="s">
        <v>383</v>
      </c>
      <c r="C267" s="315">
        <f>SUM(C268:C272)</f>
        <v>0</v>
      </c>
      <c r="D267" s="315">
        <f>SUM(D268:D272)</f>
        <v>0</v>
      </c>
      <c r="E267" s="394"/>
    </row>
    <row r="268" s="378" customFormat="1" ht="15" customHeight="1" spans="1:5">
      <c r="A268" s="313">
        <v>2020401</v>
      </c>
      <c r="B268" s="313" t="s">
        <v>384</v>
      </c>
      <c r="C268" s="315"/>
      <c r="D268" s="315"/>
      <c r="E268" s="394"/>
    </row>
    <row r="269" s="378" customFormat="1" ht="15" customHeight="1" spans="1:5">
      <c r="A269" s="313">
        <v>2020402</v>
      </c>
      <c r="B269" s="313" t="s">
        <v>385</v>
      </c>
      <c r="C269" s="315"/>
      <c r="D269" s="315"/>
      <c r="E269" s="394"/>
    </row>
    <row r="270" s="378" customFormat="1" ht="15" customHeight="1" spans="1:5">
      <c r="A270" s="326">
        <v>2020403</v>
      </c>
      <c r="B270" s="313" t="s">
        <v>386</v>
      </c>
      <c r="C270" s="315"/>
      <c r="D270" s="315"/>
      <c r="E270" s="394"/>
    </row>
    <row r="271" s="380" customFormat="1" ht="15" customHeight="1" spans="1:5">
      <c r="A271" s="313">
        <v>2020404</v>
      </c>
      <c r="B271" s="313" t="s">
        <v>387</v>
      </c>
      <c r="C271" s="315"/>
      <c r="D271" s="315"/>
      <c r="E271" s="394"/>
    </row>
    <row r="272" s="378" customFormat="1" ht="15" customHeight="1" spans="1:5">
      <c r="A272" s="313">
        <v>2020499</v>
      </c>
      <c r="B272" s="313" t="s">
        <v>388</v>
      </c>
      <c r="C272" s="315"/>
      <c r="D272" s="315"/>
      <c r="E272" s="394"/>
    </row>
    <row r="273" s="378" customFormat="1" ht="15" customHeight="1" spans="1:5">
      <c r="A273" s="313">
        <v>20205</v>
      </c>
      <c r="B273" s="314" t="s">
        <v>389</v>
      </c>
      <c r="C273" s="315">
        <f>SUM(C274:C277)</f>
        <v>0</v>
      </c>
      <c r="D273" s="315">
        <f>SUM(D274:D277)</f>
        <v>0</v>
      </c>
      <c r="E273" s="394"/>
    </row>
    <row r="274" s="378" customFormat="1" ht="15" customHeight="1" spans="1:5">
      <c r="A274" s="313">
        <v>2020503</v>
      </c>
      <c r="B274" s="313" t="s">
        <v>390</v>
      </c>
      <c r="C274" s="315"/>
      <c r="D274" s="315"/>
      <c r="E274" s="394"/>
    </row>
    <row r="275" s="378" customFormat="1" ht="15" customHeight="1" spans="1:5">
      <c r="A275" s="313">
        <v>2020504</v>
      </c>
      <c r="B275" s="313" t="s">
        <v>391</v>
      </c>
      <c r="C275" s="315"/>
      <c r="D275" s="315"/>
      <c r="E275" s="394"/>
    </row>
    <row r="276" s="378" customFormat="1" ht="15" customHeight="1" spans="1:5">
      <c r="A276" s="313">
        <v>2020505</v>
      </c>
      <c r="B276" s="313" t="s">
        <v>392</v>
      </c>
      <c r="C276" s="315"/>
      <c r="D276" s="315"/>
      <c r="E276" s="394"/>
    </row>
    <row r="277" s="380" customFormat="1" ht="15" customHeight="1" spans="1:5">
      <c r="A277" s="313">
        <v>2020599</v>
      </c>
      <c r="B277" s="313" t="s">
        <v>393</v>
      </c>
      <c r="C277" s="315"/>
      <c r="D277" s="315"/>
      <c r="E277" s="394"/>
    </row>
    <row r="278" s="378" customFormat="1" ht="15" customHeight="1" spans="1:5">
      <c r="A278" s="313">
        <v>20206</v>
      </c>
      <c r="B278" s="314" t="s">
        <v>394</v>
      </c>
      <c r="C278" s="315">
        <f>C279</f>
        <v>0</v>
      </c>
      <c r="D278" s="315">
        <f>D279</f>
        <v>0</v>
      </c>
      <c r="E278" s="394"/>
    </row>
    <row r="279" s="378" customFormat="1" ht="15" customHeight="1" spans="1:5">
      <c r="A279" s="313">
        <v>2020601</v>
      </c>
      <c r="B279" s="313" t="s">
        <v>395</v>
      </c>
      <c r="C279" s="315"/>
      <c r="D279" s="315"/>
      <c r="E279" s="394"/>
    </row>
    <row r="280" s="378" customFormat="1" ht="15" customHeight="1" spans="1:5">
      <c r="A280" s="313">
        <v>20207</v>
      </c>
      <c r="B280" s="314" t="s">
        <v>396</v>
      </c>
      <c r="C280" s="315">
        <f>SUM(C281:C284)</f>
        <v>0</v>
      </c>
      <c r="D280" s="315">
        <f>SUM(D281:D284)</f>
        <v>0</v>
      </c>
      <c r="E280" s="394"/>
    </row>
    <row r="281" s="380" customFormat="1" ht="15" customHeight="1" spans="1:5">
      <c r="A281" s="313">
        <v>2020701</v>
      </c>
      <c r="B281" s="313" t="s">
        <v>397</v>
      </c>
      <c r="C281" s="315"/>
      <c r="D281" s="315"/>
      <c r="E281" s="394"/>
    </row>
    <row r="282" s="378" customFormat="1" ht="15" customHeight="1" spans="1:5">
      <c r="A282" s="313">
        <v>2020702</v>
      </c>
      <c r="B282" s="313" t="s">
        <v>398</v>
      </c>
      <c r="C282" s="315"/>
      <c r="D282" s="315"/>
      <c r="E282" s="394"/>
    </row>
    <row r="283" s="378" customFormat="1" ht="15" customHeight="1" spans="1:5">
      <c r="A283" s="313">
        <v>2020703</v>
      </c>
      <c r="B283" s="313" t="s">
        <v>399</v>
      </c>
      <c r="C283" s="315"/>
      <c r="D283" s="315"/>
      <c r="E283" s="394"/>
    </row>
    <row r="284" s="378" customFormat="1" ht="15" customHeight="1" spans="1:5">
      <c r="A284" s="313">
        <v>2020799</v>
      </c>
      <c r="B284" s="313" t="s">
        <v>400</v>
      </c>
      <c r="C284" s="315"/>
      <c r="D284" s="315"/>
      <c r="E284" s="394"/>
    </row>
    <row r="285" s="378" customFormat="1" ht="15" customHeight="1" spans="1:5">
      <c r="A285" s="313">
        <v>20208</v>
      </c>
      <c r="B285" s="314" t="s">
        <v>401</v>
      </c>
      <c r="C285" s="315">
        <f>SUM(C286:C290)</f>
        <v>0</v>
      </c>
      <c r="D285" s="315">
        <f>SUM(D286:D290)</f>
        <v>0</v>
      </c>
      <c r="E285" s="394"/>
    </row>
    <row r="286" s="378" customFormat="1" ht="15" customHeight="1" spans="1:5">
      <c r="A286" s="313">
        <v>2020801</v>
      </c>
      <c r="B286" s="313" t="s">
        <v>241</v>
      </c>
      <c r="C286" s="315"/>
      <c r="D286" s="315"/>
      <c r="E286" s="394"/>
    </row>
    <row r="287" s="150" customFormat="1" ht="15" customHeight="1" spans="1:5">
      <c r="A287" s="313">
        <v>2020802</v>
      </c>
      <c r="B287" s="313" t="s">
        <v>242</v>
      </c>
      <c r="C287" s="315"/>
      <c r="D287" s="315"/>
      <c r="E287" s="394"/>
    </row>
    <row r="288" s="378" customFormat="1" ht="15" customHeight="1" spans="1:5">
      <c r="A288" s="313">
        <v>2020803</v>
      </c>
      <c r="B288" s="313" t="s">
        <v>243</v>
      </c>
      <c r="C288" s="315"/>
      <c r="D288" s="315"/>
      <c r="E288" s="394"/>
    </row>
    <row r="289" s="378" customFormat="1" ht="15" customHeight="1" spans="1:5">
      <c r="A289" s="313">
        <v>2020850</v>
      </c>
      <c r="B289" s="313" t="s">
        <v>250</v>
      </c>
      <c r="C289" s="315"/>
      <c r="D289" s="315"/>
      <c r="E289" s="394"/>
    </row>
    <row r="290" s="378" customFormat="1" ht="15" customHeight="1" spans="1:5">
      <c r="A290" s="313">
        <v>2020899</v>
      </c>
      <c r="B290" s="313" t="s">
        <v>402</v>
      </c>
      <c r="C290" s="315"/>
      <c r="D290" s="315"/>
      <c r="E290" s="394"/>
    </row>
    <row r="291" s="380" customFormat="1" ht="15" customHeight="1" spans="1:5">
      <c r="A291" s="313">
        <v>20299</v>
      </c>
      <c r="B291" s="314" t="s">
        <v>403</v>
      </c>
      <c r="C291" s="315">
        <f>C292</f>
        <v>0</v>
      </c>
      <c r="D291" s="315">
        <f>D292</f>
        <v>0</v>
      </c>
      <c r="E291" s="394"/>
    </row>
    <row r="292" s="378" customFormat="1" ht="15" customHeight="1" spans="1:5">
      <c r="A292" s="313">
        <v>2029999</v>
      </c>
      <c r="B292" s="313" t="s">
        <v>404</v>
      </c>
      <c r="C292" s="315"/>
      <c r="D292" s="315"/>
      <c r="E292" s="394"/>
    </row>
    <row r="293" s="380" customFormat="1" ht="15" customHeight="1" spans="1:5">
      <c r="A293" s="313">
        <v>203</v>
      </c>
      <c r="B293" s="314" t="s">
        <v>405</v>
      </c>
      <c r="C293" s="315">
        <f>SUM(C294,C298,C300,C302,C310)</f>
        <v>0</v>
      </c>
      <c r="D293" s="315">
        <f>SUM(D294,D298,D300,D302,D310)</f>
        <v>0</v>
      </c>
      <c r="E293" s="394"/>
    </row>
    <row r="294" s="378" customFormat="1" ht="15" customHeight="1" spans="1:5">
      <c r="A294" s="313">
        <v>20301</v>
      </c>
      <c r="B294" s="314" t="s">
        <v>406</v>
      </c>
      <c r="C294" s="315">
        <f>SUM(C295:C297)</f>
        <v>0</v>
      </c>
      <c r="D294" s="315">
        <f>SUM(D295:D297)</f>
        <v>0</v>
      </c>
      <c r="E294" s="394"/>
    </row>
    <row r="295" s="380" customFormat="1" ht="15" customHeight="1" spans="1:5">
      <c r="A295" s="313">
        <v>2030101</v>
      </c>
      <c r="B295" s="313" t="s">
        <v>407</v>
      </c>
      <c r="C295" s="315"/>
      <c r="D295" s="315"/>
      <c r="E295" s="394"/>
    </row>
    <row r="296" s="378" customFormat="1" ht="15" customHeight="1" spans="1:5">
      <c r="A296" s="313">
        <v>2030102</v>
      </c>
      <c r="B296" s="313" t="s">
        <v>408</v>
      </c>
      <c r="C296" s="315"/>
      <c r="D296" s="315"/>
      <c r="E296" s="394"/>
    </row>
    <row r="297" s="380" customFormat="1" ht="15" customHeight="1" spans="1:5">
      <c r="A297" s="313">
        <v>2030199</v>
      </c>
      <c r="B297" s="313" t="s">
        <v>409</v>
      </c>
      <c r="C297" s="315"/>
      <c r="D297" s="315"/>
      <c r="E297" s="394"/>
    </row>
    <row r="298" s="378" customFormat="1" ht="15" customHeight="1" spans="1:5">
      <c r="A298" s="313">
        <v>20304</v>
      </c>
      <c r="B298" s="314" t="s">
        <v>410</v>
      </c>
      <c r="C298" s="315">
        <f>C299</f>
        <v>0</v>
      </c>
      <c r="D298" s="315">
        <f>D299</f>
        <v>0</v>
      </c>
      <c r="E298" s="394"/>
    </row>
    <row r="299" s="378" customFormat="1" ht="15" customHeight="1" spans="1:5">
      <c r="A299" s="313">
        <v>2030401</v>
      </c>
      <c r="B299" s="313" t="s">
        <v>411</v>
      </c>
      <c r="C299" s="315"/>
      <c r="D299" s="315"/>
      <c r="E299" s="394"/>
    </row>
    <row r="300" s="378" customFormat="1" ht="15" customHeight="1" spans="1:5">
      <c r="A300" s="313">
        <v>20305</v>
      </c>
      <c r="B300" s="314" t="s">
        <v>412</v>
      </c>
      <c r="C300" s="315">
        <f>C301</f>
        <v>0</v>
      </c>
      <c r="D300" s="315">
        <f>D301</f>
        <v>0</v>
      </c>
      <c r="E300" s="394"/>
    </row>
    <row r="301" s="378" customFormat="1" ht="15" customHeight="1" spans="1:5">
      <c r="A301" s="313">
        <v>2030501</v>
      </c>
      <c r="B301" s="313" t="s">
        <v>413</v>
      </c>
      <c r="C301" s="315"/>
      <c r="D301" s="315"/>
      <c r="E301" s="394"/>
    </row>
    <row r="302" s="378" customFormat="1" ht="15" customHeight="1" spans="1:5">
      <c r="A302" s="313">
        <v>20306</v>
      </c>
      <c r="B302" s="314" t="s">
        <v>414</v>
      </c>
      <c r="C302" s="315">
        <f>SUM(C303:C309)</f>
        <v>0</v>
      </c>
      <c r="D302" s="315">
        <f>SUM(D303:D309)</f>
        <v>0</v>
      </c>
      <c r="E302" s="394"/>
    </row>
    <row r="303" s="378" customFormat="1" ht="15" customHeight="1" spans="1:5">
      <c r="A303" s="313">
        <v>2030601</v>
      </c>
      <c r="B303" s="313" t="s">
        <v>415</v>
      </c>
      <c r="C303" s="315"/>
      <c r="D303" s="315"/>
      <c r="E303" s="394"/>
    </row>
    <row r="304" s="378" customFormat="1" ht="15" customHeight="1" spans="1:5">
      <c r="A304" s="313">
        <v>2030602</v>
      </c>
      <c r="B304" s="313" t="s">
        <v>416</v>
      </c>
      <c r="C304" s="315"/>
      <c r="D304" s="315"/>
      <c r="E304" s="394"/>
    </row>
    <row r="305" s="378" customFormat="1" ht="15" customHeight="1" spans="1:10">
      <c r="A305" s="313">
        <v>2030603</v>
      </c>
      <c r="B305" s="313" t="s">
        <v>417</v>
      </c>
      <c r="C305" s="315"/>
      <c r="D305" s="315"/>
      <c r="E305" s="394"/>
    </row>
    <row r="306" s="381" customFormat="1" ht="15" customHeight="1" spans="1:10">
      <c r="A306" s="313">
        <v>2030604</v>
      </c>
      <c r="B306" s="313" t="s">
        <v>418</v>
      </c>
      <c r="C306" s="315"/>
      <c r="D306" s="315"/>
      <c r="E306" s="394"/>
    </row>
    <row r="307" s="378" customFormat="1" ht="15" customHeight="1" spans="1:10">
      <c r="A307" s="313">
        <v>2030607</v>
      </c>
      <c r="B307" s="313" t="s">
        <v>419</v>
      </c>
      <c r="C307" s="315"/>
      <c r="D307" s="315"/>
      <c r="E307" s="394"/>
    </row>
    <row r="308" s="378" customFormat="1" ht="15" customHeight="1" spans="1:10">
      <c r="A308" s="313">
        <v>2030608</v>
      </c>
      <c r="B308" s="313" t="s">
        <v>420</v>
      </c>
      <c r="C308" s="315"/>
      <c r="D308" s="315"/>
      <c r="E308" s="394"/>
    </row>
    <row r="309" s="378" customFormat="1" ht="15" customHeight="1" spans="1:10">
      <c r="A309" s="313">
        <v>2030699</v>
      </c>
      <c r="B309" s="313" t="s">
        <v>421</v>
      </c>
      <c r="C309" s="315"/>
      <c r="D309" s="315"/>
      <c r="E309" s="394"/>
      <c r="G309" s="395"/>
      <c r="H309" s="378"/>
      <c r="I309" s="395"/>
      <c r="J309" s="395"/>
    </row>
    <row r="310" s="378" customFormat="1" ht="15" customHeight="1" spans="1:10">
      <c r="A310" s="326">
        <v>20399</v>
      </c>
      <c r="B310" s="314" t="s">
        <v>422</v>
      </c>
      <c r="C310" s="315">
        <f>C311</f>
        <v>0</v>
      </c>
      <c r="D310" s="315">
        <f>D311</f>
        <v>0</v>
      </c>
      <c r="E310" s="394"/>
    </row>
    <row r="311" s="378" customFormat="1" ht="15" customHeight="1" spans="1:10">
      <c r="A311" s="313">
        <v>2039999</v>
      </c>
      <c r="B311" s="313" t="s">
        <v>423</v>
      </c>
      <c r="C311" s="315"/>
      <c r="D311" s="315"/>
      <c r="E311" s="394"/>
    </row>
    <row r="312" s="378" customFormat="1" ht="15" customHeight="1" spans="1:10">
      <c r="A312" s="313">
        <v>204</v>
      </c>
      <c r="B312" s="314" t="s">
        <v>424</v>
      </c>
      <c r="C312" s="315">
        <f>C313+C316+C327+C334+C342+C351+C365+C375+C385+C393+C399</f>
        <v>730</v>
      </c>
      <c r="D312" s="315">
        <f>D313+D316+D327+D334+D342+D351+D365+D375+D385+D393+D399</f>
        <v>590</v>
      </c>
      <c r="E312" s="394">
        <f>D312/C312*100</f>
        <v>80.8219178082192</v>
      </c>
    </row>
    <row r="313" s="378" customFormat="1" ht="15" customHeight="1" spans="1:10">
      <c r="A313" s="313">
        <v>20401</v>
      </c>
      <c r="B313" s="314" t="s">
        <v>425</v>
      </c>
      <c r="C313" s="315">
        <f>SUM(C314:C315)</f>
        <v>0</v>
      </c>
      <c r="D313" s="315">
        <f>SUM(D314:D315)</f>
        <v>0</v>
      </c>
      <c r="E313" s="394"/>
    </row>
    <row r="314" s="378" customFormat="1" ht="15" customHeight="1" spans="1:10">
      <c r="A314" s="313">
        <v>2040101</v>
      </c>
      <c r="B314" s="313" t="s">
        <v>426</v>
      </c>
      <c r="C314" s="315"/>
      <c r="D314" s="315"/>
      <c r="E314" s="394"/>
    </row>
    <row r="315" s="378" customFormat="1" ht="15" customHeight="1" spans="1:10">
      <c r="A315" s="313">
        <v>2040199</v>
      </c>
      <c r="B315" s="313" t="s">
        <v>427</v>
      </c>
      <c r="C315" s="315"/>
      <c r="D315" s="315"/>
      <c r="E315" s="394"/>
    </row>
    <row r="316" s="378" customFormat="1" ht="15" customHeight="1" spans="1:10">
      <c r="A316" s="326">
        <v>20402</v>
      </c>
      <c r="B316" s="314" t="s">
        <v>428</v>
      </c>
      <c r="C316" s="315">
        <f>SUM(C317:C326)</f>
        <v>725</v>
      </c>
      <c r="D316" s="315">
        <f>SUM(D317:D326)</f>
        <v>585</v>
      </c>
      <c r="E316" s="394">
        <f>D316/C316*100</f>
        <v>80.6896551724138</v>
      </c>
    </row>
    <row r="317" s="378" customFormat="1" ht="15" customHeight="1" spans="1:10">
      <c r="A317" s="313">
        <v>2040201</v>
      </c>
      <c r="B317" s="313" t="s">
        <v>241</v>
      </c>
      <c r="C317" s="315"/>
      <c r="D317" s="315"/>
      <c r="E317" s="394"/>
    </row>
    <row r="318" s="378" customFormat="1" ht="15" customHeight="1" spans="1:10">
      <c r="A318" s="313">
        <v>2040202</v>
      </c>
      <c r="B318" s="313" t="s">
        <v>242</v>
      </c>
      <c r="C318" s="315">
        <v>24</v>
      </c>
      <c r="D318" s="315">
        <v>13</v>
      </c>
      <c r="E318" s="394">
        <f>D318/C318*100</f>
        <v>54.1666666666667</v>
      </c>
    </row>
    <row r="319" s="378" customFormat="1" ht="15" customHeight="1" spans="1:10">
      <c r="A319" s="313">
        <v>2040203</v>
      </c>
      <c r="B319" s="313" t="s">
        <v>243</v>
      </c>
      <c r="C319" s="315"/>
      <c r="D319" s="315"/>
      <c r="E319" s="394"/>
    </row>
    <row r="320" s="378" customFormat="1" ht="15" customHeight="1" spans="1:10">
      <c r="A320" s="313">
        <v>2040219</v>
      </c>
      <c r="B320" s="313" t="s">
        <v>281</v>
      </c>
      <c r="C320" s="315"/>
      <c r="D320" s="315"/>
      <c r="E320" s="394"/>
      <c r="I320" s="395"/>
      <c r="J320" s="395"/>
    </row>
    <row r="321" s="378" customFormat="1" ht="15" customHeight="1" spans="1:10">
      <c r="A321" s="313">
        <v>2040220</v>
      </c>
      <c r="B321" s="313" t="s">
        <v>429</v>
      </c>
      <c r="C321" s="315"/>
      <c r="D321" s="315"/>
      <c r="E321" s="394"/>
      <c r="I321" s="395"/>
      <c r="J321" s="395"/>
    </row>
    <row r="322" s="378" customFormat="1" ht="15" customHeight="1" spans="1:10">
      <c r="A322" s="313">
        <v>2040221</v>
      </c>
      <c r="B322" s="313" t="s">
        <v>430</v>
      </c>
      <c r="C322" s="315"/>
      <c r="D322" s="315"/>
      <c r="E322" s="394"/>
      <c r="I322" s="395"/>
    </row>
    <row r="323" s="378" customFormat="1" ht="15" customHeight="1" spans="1:10">
      <c r="A323" s="313">
        <v>2040222</v>
      </c>
      <c r="B323" s="313" t="s">
        <v>431</v>
      </c>
      <c r="C323" s="315"/>
      <c r="D323" s="315"/>
      <c r="E323" s="394"/>
    </row>
    <row r="324" s="378" customFormat="1" ht="15" customHeight="1" spans="1:10">
      <c r="A324" s="313">
        <v>2040223</v>
      </c>
      <c r="B324" s="313" t="s">
        <v>432</v>
      </c>
      <c r="C324" s="315"/>
      <c r="D324" s="315"/>
      <c r="E324" s="394"/>
    </row>
    <row r="325" s="378" customFormat="1" ht="15" customHeight="1" spans="1:10">
      <c r="A325" s="313">
        <v>2040250</v>
      </c>
      <c r="B325" s="313" t="s">
        <v>250</v>
      </c>
      <c r="C325" s="315"/>
      <c r="D325" s="315"/>
      <c r="E325" s="394"/>
    </row>
    <row r="326" s="378" customFormat="1" ht="15" customHeight="1" spans="1:10">
      <c r="A326" s="313">
        <v>2040299</v>
      </c>
      <c r="B326" s="313" t="s">
        <v>433</v>
      </c>
      <c r="C326" s="315">
        <v>701</v>
      </c>
      <c r="D326" s="315">
        <v>572</v>
      </c>
      <c r="E326" s="394">
        <f>D326/C326*100</f>
        <v>81.5977175463623</v>
      </c>
    </row>
    <row r="327" s="378" customFormat="1" ht="15" customHeight="1" spans="1:10">
      <c r="A327" s="313">
        <v>20403</v>
      </c>
      <c r="B327" s="314" t="s">
        <v>434</v>
      </c>
      <c r="C327" s="315">
        <f>SUM(C328:C333)</f>
        <v>0</v>
      </c>
      <c r="D327" s="315">
        <f>SUM(D328:D333)</f>
        <v>0</v>
      </c>
      <c r="E327" s="394"/>
    </row>
    <row r="328" s="378" customFormat="1" ht="15" customHeight="1" spans="1:10">
      <c r="A328" s="313">
        <v>2040301</v>
      </c>
      <c r="B328" s="313" t="s">
        <v>241</v>
      </c>
      <c r="C328" s="315"/>
      <c r="D328" s="315"/>
      <c r="E328" s="394"/>
    </row>
    <row r="329" s="378" customFormat="1" ht="15" customHeight="1" spans="1:10">
      <c r="A329" s="313">
        <v>2040302</v>
      </c>
      <c r="B329" s="313" t="s">
        <v>242</v>
      </c>
      <c r="C329" s="315"/>
      <c r="D329" s="315"/>
      <c r="E329" s="394"/>
    </row>
    <row r="330" s="378" customFormat="1" ht="15" customHeight="1" spans="1:10">
      <c r="A330" s="313">
        <v>2040303</v>
      </c>
      <c r="B330" s="313" t="s">
        <v>243</v>
      </c>
      <c r="C330" s="315"/>
      <c r="D330" s="315"/>
      <c r="E330" s="394"/>
    </row>
    <row r="331" s="378" customFormat="1" ht="15" customHeight="1" spans="1:10">
      <c r="A331" s="313">
        <v>2040304</v>
      </c>
      <c r="B331" s="313" t="s">
        <v>435</v>
      </c>
      <c r="C331" s="315"/>
      <c r="D331" s="315"/>
      <c r="E331" s="394"/>
    </row>
    <row r="332" s="378" customFormat="1" ht="15" customHeight="1" spans="1:10">
      <c r="A332" s="313">
        <v>2040350</v>
      </c>
      <c r="B332" s="313" t="s">
        <v>250</v>
      </c>
      <c r="C332" s="315"/>
      <c r="D332" s="315"/>
      <c r="E332" s="394"/>
    </row>
    <row r="333" s="378" customFormat="1" ht="15" customHeight="1" spans="1:10">
      <c r="A333" s="313">
        <v>2040399</v>
      </c>
      <c r="B333" s="313" t="s">
        <v>436</v>
      </c>
      <c r="C333" s="315"/>
      <c r="D333" s="315"/>
      <c r="E333" s="394"/>
    </row>
    <row r="334" s="378" customFormat="1" ht="15" customHeight="1" spans="1:10">
      <c r="A334" s="313">
        <v>20404</v>
      </c>
      <c r="B334" s="314" t="s">
        <v>437</v>
      </c>
      <c r="C334" s="315">
        <f>SUM(C335:C341)</f>
        <v>0</v>
      </c>
      <c r="D334" s="315">
        <f>SUM(D335:D341)</f>
        <v>0</v>
      </c>
      <c r="E334" s="394"/>
    </row>
    <row r="335" s="378" customFormat="1" ht="15" customHeight="1" spans="1:10">
      <c r="A335" s="313">
        <v>2040401</v>
      </c>
      <c r="B335" s="313" t="s">
        <v>241</v>
      </c>
      <c r="C335" s="315"/>
      <c r="D335" s="315"/>
      <c r="E335" s="394"/>
    </row>
    <row r="336" s="378" customFormat="1" ht="15" customHeight="1" spans="1:10">
      <c r="A336" s="313">
        <v>2040402</v>
      </c>
      <c r="B336" s="313" t="s">
        <v>242</v>
      </c>
      <c r="C336" s="315"/>
      <c r="D336" s="315"/>
      <c r="E336" s="394"/>
    </row>
    <row r="337" s="378" customFormat="1" ht="15" customHeight="1" spans="1:5">
      <c r="A337" s="313">
        <v>2040403</v>
      </c>
      <c r="B337" s="313" t="s">
        <v>243</v>
      </c>
      <c r="C337" s="315"/>
      <c r="D337" s="315"/>
      <c r="E337" s="394"/>
    </row>
    <row r="338" s="378" customFormat="1" ht="15" customHeight="1" spans="1:5">
      <c r="A338" s="313">
        <v>2040409</v>
      </c>
      <c r="B338" s="313" t="s">
        <v>438</v>
      </c>
      <c r="C338" s="315"/>
      <c r="D338" s="315"/>
      <c r="E338" s="394"/>
    </row>
    <row r="339" s="378" customFormat="1" ht="15" customHeight="1" spans="1:5">
      <c r="A339" s="313">
        <v>2040410</v>
      </c>
      <c r="B339" s="313" t="s">
        <v>439</v>
      </c>
      <c r="C339" s="315"/>
      <c r="D339" s="315"/>
      <c r="E339" s="394"/>
    </row>
    <row r="340" s="378" customFormat="1" ht="15" customHeight="1" spans="1:5">
      <c r="A340" s="313">
        <v>2040450</v>
      </c>
      <c r="B340" s="313" t="s">
        <v>250</v>
      </c>
      <c r="C340" s="315"/>
      <c r="D340" s="315"/>
      <c r="E340" s="394"/>
    </row>
    <row r="341" s="378" customFormat="1" ht="15" customHeight="1" spans="1:5">
      <c r="A341" s="313">
        <v>2040499</v>
      </c>
      <c r="B341" s="313" t="s">
        <v>440</v>
      </c>
      <c r="C341" s="315"/>
      <c r="D341" s="315"/>
      <c r="E341" s="394"/>
    </row>
    <row r="342" s="378" customFormat="1" ht="15" customHeight="1" spans="1:5">
      <c r="A342" s="313">
        <v>20405</v>
      </c>
      <c r="B342" s="314" t="s">
        <v>441</v>
      </c>
      <c r="C342" s="315">
        <f>SUM(C343:C350)</f>
        <v>0</v>
      </c>
      <c r="D342" s="315">
        <f>SUM(D343:D350)</f>
        <v>0</v>
      </c>
      <c r="E342" s="394"/>
    </row>
    <row r="343" s="378" customFormat="1" ht="15" customHeight="1" spans="1:5">
      <c r="A343" s="313">
        <v>2040501</v>
      </c>
      <c r="B343" s="313" t="s">
        <v>241</v>
      </c>
      <c r="C343" s="315"/>
      <c r="D343" s="315"/>
      <c r="E343" s="394"/>
    </row>
    <row r="344" s="378" customFormat="1" ht="15" customHeight="1" spans="1:5">
      <c r="A344" s="313">
        <v>2040502</v>
      </c>
      <c r="B344" s="313" t="s">
        <v>242</v>
      </c>
      <c r="C344" s="315"/>
      <c r="D344" s="315"/>
      <c r="E344" s="394"/>
    </row>
    <row r="345" s="379" customFormat="1" ht="15" customHeight="1" spans="1:5">
      <c r="A345" s="313">
        <v>2040503</v>
      </c>
      <c r="B345" s="313" t="s">
        <v>243</v>
      </c>
      <c r="C345" s="315"/>
      <c r="D345" s="315"/>
      <c r="E345" s="394"/>
    </row>
    <row r="346" s="378" customFormat="1" ht="15" customHeight="1" spans="1:5">
      <c r="A346" s="313">
        <v>2040504</v>
      </c>
      <c r="B346" s="313" t="s">
        <v>442</v>
      </c>
      <c r="C346" s="315"/>
      <c r="D346" s="315"/>
      <c r="E346" s="394"/>
    </row>
    <row r="347" s="378" customFormat="1" ht="15" customHeight="1" spans="1:5">
      <c r="A347" s="313">
        <v>2040505</v>
      </c>
      <c r="B347" s="313" t="s">
        <v>443</v>
      </c>
      <c r="C347" s="315"/>
      <c r="D347" s="315"/>
      <c r="E347" s="394"/>
    </row>
    <row r="348" s="378" customFormat="1" ht="15" customHeight="1" spans="1:5">
      <c r="A348" s="313">
        <v>2040506</v>
      </c>
      <c r="B348" s="313" t="s">
        <v>444</v>
      </c>
      <c r="C348" s="315"/>
      <c r="D348" s="315"/>
      <c r="E348" s="394"/>
    </row>
    <row r="349" s="378" customFormat="1" ht="15" customHeight="1" spans="1:5">
      <c r="A349" s="313">
        <v>2040550</v>
      </c>
      <c r="B349" s="313" t="s">
        <v>250</v>
      </c>
      <c r="C349" s="315"/>
      <c r="D349" s="315"/>
      <c r="E349" s="394"/>
    </row>
    <row r="350" s="378" customFormat="1" ht="15" customHeight="1" spans="1:5">
      <c r="A350" s="313">
        <v>2040599</v>
      </c>
      <c r="B350" s="313" t="s">
        <v>445</v>
      </c>
      <c r="C350" s="315"/>
      <c r="D350" s="315"/>
      <c r="E350" s="394"/>
    </row>
    <row r="351" s="378" customFormat="1" ht="15" customHeight="1" spans="1:5">
      <c r="A351" s="313">
        <v>20406</v>
      </c>
      <c r="B351" s="314" t="s">
        <v>446</v>
      </c>
      <c r="C351" s="315">
        <f>SUM(C352:C364)</f>
        <v>0</v>
      </c>
      <c r="D351" s="315">
        <f>SUM(D352:D364)</f>
        <v>0</v>
      </c>
      <c r="E351" s="394"/>
    </row>
    <row r="352" s="378" customFormat="1" ht="15" customHeight="1" spans="1:5">
      <c r="A352" s="313">
        <v>2040601</v>
      </c>
      <c r="B352" s="313" t="s">
        <v>241</v>
      </c>
      <c r="C352" s="315"/>
      <c r="D352" s="315"/>
      <c r="E352" s="394"/>
    </row>
    <row r="353" s="378" customFormat="1" ht="15" customHeight="1" spans="1:10">
      <c r="A353" s="313">
        <v>2040602</v>
      </c>
      <c r="B353" s="313" t="s">
        <v>242</v>
      </c>
      <c r="C353" s="315"/>
      <c r="D353" s="315"/>
      <c r="E353" s="394"/>
    </row>
    <row r="354" s="378" customFormat="1" ht="15" customHeight="1" spans="1:10">
      <c r="A354" s="313">
        <v>2040603</v>
      </c>
      <c r="B354" s="313" t="s">
        <v>243</v>
      </c>
      <c r="C354" s="315"/>
      <c r="D354" s="315"/>
      <c r="E354" s="394"/>
    </row>
    <row r="355" s="378" customFormat="1" ht="15" customHeight="1" spans="1:10">
      <c r="A355" s="313">
        <v>2040604</v>
      </c>
      <c r="B355" s="313" t="s">
        <v>447</v>
      </c>
      <c r="C355" s="315"/>
      <c r="D355" s="315"/>
      <c r="E355" s="394"/>
    </row>
    <row r="356" s="378" customFormat="1" ht="15" customHeight="1" spans="1:10">
      <c r="A356" s="313">
        <v>2040605</v>
      </c>
      <c r="B356" s="313" t="s">
        <v>448</v>
      </c>
      <c r="C356" s="315"/>
      <c r="D356" s="315"/>
      <c r="E356" s="394"/>
    </row>
    <row r="357" s="378" customFormat="1" ht="15" customHeight="1" spans="1:10">
      <c r="A357" s="313">
        <v>2040606</v>
      </c>
      <c r="B357" s="313" t="s">
        <v>449</v>
      </c>
      <c r="C357" s="315"/>
      <c r="D357" s="315"/>
      <c r="E357" s="394"/>
    </row>
    <row r="358" s="378" customFormat="1" ht="15" customHeight="1" spans="1:10">
      <c r="A358" s="313">
        <v>2040607</v>
      </c>
      <c r="B358" s="313" t="s">
        <v>450</v>
      </c>
      <c r="C358" s="315"/>
      <c r="D358" s="315"/>
      <c r="E358" s="394"/>
    </row>
    <row r="359" s="378" customFormat="1" ht="15" customHeight="1" spans="1:10">
      <c r="A359" s="313">
        <v>2040608</v>
      </c>
      <c r="B359" s="313" t="s">
        <v>451</v>
      </c>
      <c r="C359" s="315"/>
      <c r="D359" s="315"/>
      <c r="E359" s="394"/>
    </row>
    <row r="360" s="378" customFormat="1" ht="15" customHeight="1" spans="1:10">
      <c r="A360" s="313">
        <v>2040610</v>
      </c>
      <c r="B360" s="313" t="s">
        <v>452</v>
      </c>
      <c r="C360" s="315"/>
      <c r="D360" s="315"/>
      <c r="E360" s="394"/>
    </row>
    <row r="361" s="378" customFormat="1" ht="15" customHeight="1" spans="1:10">
      <c r="A361" s="313">
        <v>2040612</v>
      </c>
      <c r="B361" s="313" t="s">
        <v>453</v>
      </c>
      <c r="C361" s="315"/>
      <c r="D361" s="315"/>
      <c r="E361" s="394"/>
      <c r="I361" s="395"/>
      <c r="J361" s="395"/>
    </row>
    <row r="362" s="378" customFormat="1" ht="15" customHeight="1" spans="1:10">
      <c r="A362" s="313">
        <v>2040613</v>
      </c>
      <c r="B362" s="313" t="s">
        <v>281</v>
      </c>
      <c r="C362" s="315"/>
      <c r="D362" s="315"/>
      <c r="E362" s="394"/>
      <c r="I362" s="395"/>
    </row>
    <row r="363" s="378" customFormat="1" ht="15" customHeight="1" spans="1:10">
      <c r="A363" s="313">
        <v>2040650</v>
      </c>
      <c r="B363" s="313" t="s">
        <v>250</v>
      </c>
      <c r="C363" s="315"/>
      <c r="D363" s="315"/>
      <c r="E363" s="394"/>
    </row>
    <row r="364" s="378" customFormat="1" ht="15" customHeight="1" spans="1:10">
      <c r="A364" s="313">
        <v>2040699</v>
      </c>
      <c r="B364" s="313" t="s">
        <v>454</v>
      </c>
      <c r="C364" s="315"/>
      <c r="D364" s="315"/>
      <c r="E364" s="394"/>
    </row>
    <row r="365" s="378" customFormat="1" ht="15" customHeight="1" spans="1:10">
      <c r="A365" s="313">
        <v>20407</v>
      </c>
      <c r="B365" s="314" t="s">
        <v>455</v>
      </c>
      <c r="C365" s="315">
        <f>SUM(C366:C374)</f>
        <v>0</v>
      </c>
      <c r="D365" s="315">
        <f>SUM(D366:D374)</f>
        <v>0</v>
      </c>
      <c r="E365" s="394"/>
    </row>
    <row r="366" s="378" customFormat="1" ht="15" customHeight="1" spans="1:10">
      <c r="A366" s="313">
        <v>2040701</v>
      </c>
      <c r="B366" s="313" t="s">
        <v>241</v>
      </c>
      <c r="C366" s="315"/>
      <c r="D366" s="315"/>
      <c r="E366" s="394"/>
    </row>
    <row r="367" s="378" customFormat="1" ht="15" customHeight="1" spans="1:10">
      <c r="A367" s="313">
        <v>2040702</v>
      </c>
      <c r="B367" s="313" t="s">
        <v>242</v>
      </c>
      <c r="C367" s="315"/>
      <c r="D367" s="315"/>
      <c r="E367" s="394"/>
    </row>
    <row r="368" s="378" customFormat="1" ht="15" customHeight="1" spans="1:10">
      <c r="A368" s="313">
        <v>2040703</v>
      </c>
      <c r="B368" s="313" t="s">
        <v>243</v>
      </c>
      <c r="C368" s="315"/>
      <c r="D368" s="315"/>
      <c r="E368" s="394"/>
    </row>
    <row r="369" s="378" customFormat="1" ht="15" customHeight="1" spans="1:5">
      <c r="A369" s="313">
        <v>2040704</v>
      </c>
      <c r="B369" s="313" t="s">
        <v>456</v>
      </c>
      <c r="C369" s="315"/>
      <c r="D369" s="315"/>
      <c r="E369" s="394"/>
    </row>
    <row r="370" s="378" customFormat="1" ht="15" customHeight="1" spans="1:5">
      <c r="A370" s="313">
        <v>2040705</v>
      </c>
      <c r="B370" s="313" t="s">
        <v>457</v>
      </c>
      <c r="C370" s="315"/>
      <c r="D370" s="315"/>
      <c r="E370" s="394"/>
    </row>
    <row r="371" s="378" customFormat="1" ht="15" customHeight="1" spans="1:5">
      <c r="A371" s="313">
        <v>2040706</v>
      </c>
      <c r="B371" s="313" t="s">
        <v>458</v>
      </c>
      <c r="C371" s="315"/>
      <c r="D371" s="315"/>
      <c r="E371" s="394"/>
    </row>
    <row r="372" s="378" customFormat="1" ht="15" customHeight="1" spans="1:5">
      <c r="A372" s="313">
        <v>2040707</v>
      </c>
      <c r="B372" s="313" t="s">
        <v>281</v>
      </c>
      <c r="C372" s="315"/>
      <c r="D372" s="315"/>
      <c r="E372" s="394"/>
    </row>
    <row r="373" s="378" customFormat="1" ht="15" customHeight="1" spans="1:5">
      <c r="A373" s="313">
        <v>2040750</v>
      </c>
      <c r="B373" s="313" t="s">
        <v>250</v>
      </c>
      <c r="C373" s="315"/>
      <c r="D373" s="315"/>
      <c r="E373" s="394"/>
    </row>
    <row r="374" s="378" customFormat="1" ht="15" customHeight="1" spans="1:5">
      <c r="A374" s="313">
        <v>2040799</v>
      </c>
      <c r="B374" s="313" t="s">
        <v>459</v>
      </c>
      <c r="C374" s="315"/>
      <c r="D374" s="315"/>
      <c r="E374" s="394"/>
    </row>
    <row r="375" s="378" customFormat="1" ht="15" customHeight="1" spans="1:5">
      <c r="A375" s="313">
        <v>20408</v>
      </c>
      <c r="B375" s="314" t="s">
        <v>460</v>
      </c>
      <c r="C375" s="315">
        <f>SUM(C376:C384)</f>
        <v>0</v>
      </c>
      <c r="D375" s="315">
        <f>SUM(D376:D384)</f>
        <v>0</v>
      </c>
      <c r="E375" s="394"/>
    </row>
    <row r="376" s="378" customFormat="1" ht="15" customHeight="1" spans="1:5">
      <c r="A376" s="313">
        <v>2040801</v>
      </c>
      <c r="B376" s="313" t="s">
        <v>241</v>
      </c>
      <c r="C376" s="315"/>
      <c r="D376" s="315"/>
      <c r="E376" s="394"/>
    </row>
    <row r="377" s="378" customFormat="1" ht="15" customHeight="1" spans="1:5">
      <c r="A377" s="313">
        <v>2040802</v>
      </c>
      <c r="B377" s="313" t="s">
        <v>242</v>
      </c>
      <c r="C377" s="315"/>
      <c r="D377" s="315"/>
      <c r="E377" s="394"/>
    </row>
    <row r="378" s="378" customFormat="1" ht="15" customHeight="1" spans="1:5">
      <c r="A378" s="313">
        <v>2040803</v>
      </c>
      <c r="B378" s="313" t="s">
        <v>243</v>
      </c>
      <c r="C378" s="315"/>
      <c r="D378" s="315"/>
      <c r="E378" s="394"/>
    </row>
    <row r="379" s="378" customFormat="1" ht="15" customHeight="1" spans="1:5">
      <c r="A379" s="313">
        <v>2040804</v>
      </c>
      <c r="B379" s="313" t="s">
        <v>461</v>
      </c>
      <c r="C379" s="315"/>
      <c r="D379" s="315"/>
      <c r="E379" s="394"/>
    </row>
    <row r="380" s="378" customFormat="1" ht="15" customHeight="1" spans="1:5">
      <c r="A380" s="313">
        <v>2040805</v>
      </c>
      <c r="B380" s="313" t="s">
        <v>462</v>
      </c>
      <c r="C380" s="315"/>
      <c r="D380" s="315"/>
      <c r="E380" s="394"/>
    </row>
    <row r="381" s="378" customFormat="1" ht="15" customHeight="1" spans="1:5">
      <c r="A381" s="313">
        <v>2040806</v>
      </c>
      <c r="B381" s="313" t="s">
        <v>463</v>
      </c>
      <c r="C381" s="315"/>
      <c r="D381" s="315"/>
      <c r="E381" s="394"/>
    </row>
    <row r="382" s="378" customFormat="1" ht="15" customHeight="1" spans="1:5">
      <c r="A382" s="313">
        <v>2040807</v>
      </c>
      <c r="B382" s="313" t="s">
        <v>281</v>
      </c>
      <c r="C382" s="315"/>
      <c r="D382" s="315"/>
      <c r="E382" s="394"/>
    </row>
    <row r="383" s="378" customFormat="1" ht="15" customHeight="1" spans="1:5">
      <c r="A383" s="313">
        <v>2040850</v>
      </c>
      <c r="B383" s="313" t="s">
        <v>250</v>
      </c>
      <c r="C383" s="315"/>
      <c r="D383" s="315"/>
      <c r="E383" s="394"/>
    </row>
    <row r="384" s="378" customFormat="1" ht="15" customHeight="1" spans="1:5">
      <c r="A384" s="313">
        <v>2040899</v>
      </c>
      <c r="B384" s="313" t="s">
        <v>464</v>
      </c>
      <c r="C384" s="315"/>
      <c r="D384" s="315"/>
      <c r="E384" s="394"/>
    </row>
    <row r="385" s="378" customFormat="1" ht="15" customHeight="1" spans="1:5">
      <c r="A385" s="313">
        <v>20409</v>
      </c>
      <c r="B385" s="314" t="s">
        <v>465</v>
      </c>
      <c r="C385" s="315">
        <f>SUM(C386:C392)</f>
        <v>0</v>
      </c>
      <c r="D385" s="315">
        <f>SUM(D386:D392)</f>
        <v>0</v>
      </c>
      <c r="E385" s="394"/>
    </row>
    <row r="386" s="378" customFormat="1" ht="15" customHeight="1" spans="1:5">
      <c r="A386" s="313">
        <v>2040901</v>
      </c>
      <c r="B386" s="313" t="s">
        <v>241</v>
      </c>
      <c r="C386" s="315"/>
      <c r="D386" s="315"/>
      <c r="E386" s="394"/>
    </row>
    <row r="387" s="378" customFormat="1" ht="15" customHeight="1" spans="1:5">
      <c r="A387" s="313">
        <v>2040902</v>
      </c>
      <c r="B387" s="313" t="s">
        <v>242</v>
      </c>
      <c r="C387" s="315"/>
      <c r="D387" s="315"/>
      <c r="E387" s="394"/>
    </row>
    <row r="388" s="378" customFormat="1" ht="15" customHeight="1" spans="1:5">
      <c r="A388" s="313">
        <v>2040903</v>
      </c>
      <c r="B388" s="313" t="s">
        <v>243</v>
      </c>
      <c r="C388" s="315"/>
      <c r="D388" s="315"/>
      <c r="E388" s="394"/>
    </row>
    <row r="389" s="378" customFormat="1" ht="15" customHeight="1" spans="1:5">
      <c r="A389" s="313">
        <v>2040904</v>
      </c>
      <c r="B389" s="313" t="s">
        <v>466</v>
      </c>
      <c r="C389" s="315"/>
      <c r="D389" s="315"/>
      <c r="E389" s="394"/>
    </row>
    <row r="390" s="378" customFormat="1" ht="15" customHeight="1" spans="1:5">
      <c r="A390" s="313">
        <v>2040905</v>
      </c>
      <c r="B390" s="313" t="s">
        <v>467</v>
      </c>
      <c r="C390" s="315"/>
      <c r="D390" s="315"/>
      <c r="E390" s="394"/>
    </row>
    <row r="391" s="378" customFormat="1" ht="15" customHeight="1" spans="1:5">
      <c r="A391" s="313">
        <v>2040950</v>
      </c>
      <c r="B391" s="313" t="s">
        <v>250</v>
      </c>
      <c r="C391" s="315"/>
      <c r="D391" s="315"/>
      <c r="E391" s="394"/>
    </row>
    <row r="392" s="378" customFormat="1" ht="15" customHeight="1" spans="1:5">
      <c r="A392" s="313">
        <v>2040999</v>
      </c>
      <c r="B392" s="313" t="s">
        <v>468</v>
      </c>
      <c r="C392" s="315"/>
      <c r="D392" s="315"/>
      <c r="E392" s="394"/>
    </row>
    <row r="393" s="378" customFormat="1" ht="15" customHeight="1" spans="1:5">
      <c r="A393" s="313">
        <v>20410</v>
      </c>
      <c r="B393" s="314" t="s">
        <v>469</v>
      </c>
      <c r="C393" s="315">
        <f>SUM(C394:C398)</f>
        <v>0</v>
      </c>
      <c r="D393" s="315">
        <f>SUM(D394:D398)</f>
        <v>0</v>
      </c>
      <c r="E393" s="394"/>
    </row>
    <row r="394" s="378" customFormat="1" ht="15" customHeight="1" spans="1:5">
      <c r="A394" s="313">
        <v>2041001</v>
      </c>
      <c r="B394" s="313" t="s">
        <v>241</v>
      </c>
      <c r="C394" s="315"/>
      <c r="D394" s="315"/>
      <c r="E394" s="394"/>
    </row>
    <row r="395" s="379" customFormat="1" ht="15" customHeight="1" spans="1:5">
      <c r="A395" s="313">
        <v>2041002</v>
      </c>
      <c r="B395" s="313" t="s">
        <v>242</v>
      </c>
      <c r="C395" s="315"/>
      <c r="D395" s="315"/>
      <c r="E395" s="394"/>
    </row>
    <row r="396" s="378" customFormat="1" ht="15" customHeight="1" spans="1:5">
      <c r="A396" s="313">
        <v>2041006</v>
      </c>
      <c r="B396" s="313" t="s">
        <v>281</v>
      </c>
      <c r="C396" s="315"/>
      <c r="D396" s="315"/>
      <c r="E396" s="394"/>
    </row>
    <row r="397" s="150" customFormat="1" ht="15" customHeight="1" spans="1:5">
      <c r="A397" s="313">
        <v>2041007</v>
      </c>
      <c r="B397" s="313" t="s">
        <v>470</v>
      </c>
      <c r="C397" s="315"/>
      <c r="D397" s="315"/>
      <c r="E397" s="394"/>
    </row>
    <row r="398" s="378" customFormat="1" ht="15" customHeight="1" spans="1:5">
      <c r="A398" s="313">
        <v>2041099</v>
      </c>
      <c r="B398" s="313" t="s">
        <v>471</v>
      </c>
      <c r="C398" s="315"/>
      <c r="D398" s="315"/>
      <c r="E398" s="394"/>
    </row>
    <row r="399" s="378" customFormat="1" ht="15" customHeight="1" spans="1:5">
      <c r="A399" s="313">
        <v>20499</v>
      </c>
      <c r="B399" s="314" t="s">
        <v>472</v>
      </c>
      <c r="C399" s="315">
        <f>C400+C401</f>
        <v>5</v>
      </c>
      <c r="D399" s="315">
        <f>D400+D401</f>
        <v>5</v>
      </c>
      <c r="E399" s="394">
        <f>D399/C399*100</f>
        <v>100</v>
      </c>
    </row>
    <row r="400" s="378" customFormat="1" ht="15" customHeight="1" spans="1:5">
      <c r="A400" s="313">
        <v>2049902</v>
      </c>
      <c r="B400" s="313" t="s">
        <v>473</v>
      </c>
      <c r="C400" s="315"/>
      <c r="D400" s="315"/>
      <c r="E400" s="394"/>
    </row>
    <row r="401" s="378" customFormat="1" ht="15" customHeight="1" spans="1:5">
      <c r="A401" s="313">
        <v>2049999</v>
      </c>
      <c r="B401" s="313" t="s">
        <v>474</v>
      </c>
      <c r="C401" s="315">
        <v>5</v>
      </c>
      <c r="D401" s="315">
        <v>5</v>
      </c>
      <c r="E401" s="394">
        <f>D401/C401*100</f>
        <v>100</v>
      </c>
    </row>
    <row r="402" s="378" customFormat="1" ht="15" customHeight="1" spans="1:5">
      <c r="A402" s="313">
        <v>205</v>
      </c>
      <c r="B402" s="314" t="s">
        <v>475</v>
      </c>
      <c r="C402" s="315">
        <f>C403+C408+C415+C421+C427+C431+C435+C439+C445+C452</f>
        <v>5720</v>
      </c>
      <c r="D402" s="315">
        <f>D403+D408+D415+D421+D427+D431+D435+D439+D445+D452</f>
        <v>5245</v>
      </c>
      <c r="E402" s="394">
        <f>D402/C402*100</f>
        <v>91.6958041958042</v>
      </c>
    </row>
    <row r="403" s="378" customFormat="1" ht="15" customHeight="1" spans="1:5">
      <c r="A403" s="313">
        <v>20501</v>
      </c>
      <c r="B403" s="314" t="s">
        <v>476</v>
      </c>
      <c r="C403" s="315">
        <f>SUM(C404:C407)</f>
        <v>0</v>
      </c>
      <c r="D403" s="315">
        <f>SUM(D404:D407)</f>
        <v>0</v>
      </c>
      <c r="E403" s="394"/>
    </row>
    <row r="404" s="378" customFormat="1" ht="15" customHeight="1" spans="1:5">
      <c r="A404" s="313">
        <v>2050101</v>
      </c>
      <c r="B404" s="313" t="s">
        <v>241</v>
      </c>
      <c r="C404" s="315"/>
      <c r="D404" s="315"/>
      <c r="E404" s="394"/>
    </row>
    <row r="405" s="378" customFormat="1" ht="15" customHeight="1" spans="1:5">
      <c r="A405" s="313">
        <v>2050102</v>
      </c>
      <c r="B405" s="313" t="s">
        <v>242</v>
      </c>
      <c r="C405" s="315"/>
      <c r="D405" s="315"/>
      <c r="E405" s="394"/>
    </row>
    <row r="406" s="378" customFormat="1" ht="15" customHeight="1" spans="1:5">
      <c r="A406" s="313">
        <v>2050103</v>
      </c>
      <c r="B406" s="313" t="s">
        <v>243</v>
      </c>
      <c r="C406" s="315"/>
      <c r="D406" s="315"/>
      <c r="E406" s="394"/>
    </row>
    <row r="407" s="378" customFormat="1" ht="15" customHeight="1" spans="1:5">
      <c r="A407" s="313">
        <v>2050199</v>
      </c>
      <c r="B407" s="313" t="s">
        <v>477</v>
      </c>
      <c r="C407" s="315"/>
      <c r="D407" s="315"/>
      <c r="E407" s="394"/>
    </row>
    <row r="408" s="378" customFormat="1" ht="15" customHeight="1" spans="1:5">
      <c r="A408" s="313">
        <v>20502</v>
      </c>
      <c r="B408" s="314" t="s">
        <v>478</v>
      </c>
      <c r="C408" s="315">
        <f>SUM(C409:C414)</f>
        <v>3978</v>
      </c>
      <c r="D408" s="315">
        <f>SUM(D409:D414)</f>
        <v>3742</v>
      </c>
      <c r="E408" s="394">
        <f>D408/C408*100</f>
        <v>94.0673705379588</v>
      </c>
    </row>
    <row r="409" s="378" customFormat="1" ht="15" customHeight="1" spans="1:5">
      <c r="A409" s="313">
        <v>2050201</v>
      </c>
      <c r="B409" s="313" t="s">
        <v>479</v>
      </c>
      <c r="C409" s="315">
        <v>331</v>
      </c>
      <c r="D409" s="315">
        <v>165</v>
      </c>
      <c r="E409" s="394">
        <f>D409/C409*100</f>
        <v>49.8489425981873</v>
      </c>
    </row>
    <row r="410" s="378" customFormat="1" ht="15" customHeight="1" spans="1:5">
      <c r="A410" s="313">
        <v>2050202</v>
      </c>
      <c r="B410" s="313" t="s">
        <v>480</v>
      </c>
      <c r="C410" s="315">
        <v>2451</v>
      </c>
      <c r="D410" s="315">
        <v>2446</v>
      </c>
      <c r="E410" s="394">
        <f>D410/C410*100</f>
        <v>99.7960016319869</v>
      </c>
    </row>
    <row r="411" s="378" customFormat="1" ht="15" customHeight="1" spans="1:5">
      <c r="A411" s="313">
        <v>2050203</v>
      </c>
      <c r="B411" s="313" t="s">
        <v>481</v>
      </c>
      <c r="C411" s="315">
        <v>812</v>
      </c>
      <c r="D411" s="315">
        <v>811</v>
      </c>
      <c r="E411" s="394">
        <f>D411/C411*100</f>
        <v>99.8768472906404</v>
      </c>
    </row>
    <row r="412" s="378" customFormat="1" ht="15" customHeight="1" spans="1:5">
      <c r="A412" s="313">
        <v>2050204</v>
      </c>
      <c r="B412" s="313" t="s">
        <v>482</v>
      </c>
      <c r="C412" s="315"/>
      <c r="D412" s="315"/>
      <c r="E412" s="394"/>
    </row>
    <row r="413" s="378" customFormat="1" ht="15" customHeight="1" spans="1:5">
      <c r="A413" s="313">
        <v>2050205</v>
      </c>
      <c r="B413" s="313" t="s">
        <v>483</v>
      </c>
      <c r="C413" s="315"/>
      <c r="D413" s="315"/>
      <c r="E413" s="394"/>
    </row>
    <row r="414" s="378" customFormat="1" ht="15" customHeight="1" spans="1:5">
      <c r="A414" s="313">
        <v>2050299</v>
      </c>
      <c r="B414" s="313" t="s">
        <v>484</v>
      </c>
      <c r="C414" s="315">
        <v>384</v>
      </c>
      <c r="D414" s="315">
        <v>320</v>
      </c>
      <c r="E414" s="394">
        <f>D414/C414*100</f>
        <v>83.3333333333333</v>
      </c>
    </row>
    <row r="415" s="378" customFormat="1" ht="15" customHeight="1" spans="1:5">
      <c r="A415" s="313">
        <v>20503</v>
      </c>
      <c r="B415" s="314" t="s">
        <v>485</v>
      </c>
      <c r="C415" s="315">
        <f>SUM(C416:C420)</f>
        <v>5</v>
      </c>
      <c r="D415" s="315">
        <f>SUM(D416:D420)</f>
        <v>0</v>
      </c>
      <c r="E415" s="394">
        <f>D415/C415*100</f>
        <v>0</v>
      </c>
    </row>
    <row r="416" s="378" customFormat="1" ht="15" customHeight="1" spans="1:5">
      <c r="A416" s="313">
        <v>2050301</v>
      </c>
      <c r="B416" s="313" t="s">
        <v>486</v>
      </c>
      <c r="C416" s="315"/>
      <c r="D416" s="315"/>
      <c r="E416" s="394"/>
    </row>
    <row r="417" s="378" customFormat="1" ht="15" customHeight="1" spans="1:10">
      <c r="A417" s="313">
        <v>2050302</v>
      </c>
      <c r="B417" s="313" t="s">
        <v>487</v>
      </c>
      <c r="C417" s="315"/>
      <c r="D417" s="315"/>
      <c r="E417" s="394"/>
    </row>
    <row r="418" s="378" customFormat="1" ht="15" customHeight="1" spans="1:10">
      <c r="A418" s="313">
        <v>2050303</v>
      </c>
      <c r="B418" s="313" t="s">
        <v>488</v>
      </c>
      <c r="C418" s="315"/>
      <c r="D418" s="315"/>
      <c r="E418" s="394"/>
    </row>
    <row r="419" s="380" customFormat="1" ht="15" customHeight="1" spans="1:10">
      <c r="A419" s="313">
        <v>2050305</v>
      </c>
      <c r="B419" s="313" t="s">
        <v>489</v>
      </c>
      <c r="C419" s="315"/>
      <c r="D419" s="315"/>
      <c r="E419" s="394"/>
    </row>
    <row r="420" s="378" customFormat="1" ht="15" customHeight="1" spans="1:10">
      <c r="A420" s="313">
        <v>2050399</v>
      </c>
      <c r="B420" s="313" t="s">
        <v>490</v>
      </c>
      <c r="C420" s="315">
        <v>5</v>
      </c>
      <c r="D420" s="315"/>
      <c r="E420" s="394">
        <f>D420/C420*100</f>
        <v>0</v>
      </c>
    </row>
    <row r="421" s="378" customFormat="1" ht="15" customHeight="1" spans="1:10">
      <c r="A421" s="313">
        <v>20504</v>
      </c>
      <c r="B421" s="314" t="s">
        <v>491</v>
      </c>
      <c r="C421" s="315">
        <f>SUM(C422:C426)</f>
        <v>0</v>
      </c>
      <c r="D421" s="315">
        <f>SUM(D422:D426)</f>
        <v>0</v>
      </c>
      <c r="E421" s="394"/>
    </row>
    <row r="422" s="378" customFormat="1" ht="15" customHeight="1" spans="1:10">
      <c r="A422" s="313">
        <v>2050401</v>
      </c>
      <c r="B422" s="313" t="s">
        <v>492</v>
      </c>
      <c r="C422" s="315"/>
      <c r="D422" s="315"/>
      <c r="E422" s="394"/>
    </row>
    <row r="423" s="378" customFormat="1" ht="15" customHeight="1" spans="1:10">
      <c r="A423" s="313">
        <v>2050402</v>
      </c>
      <c r="B423" s="313" t="s">
        <v>493</v>
      </c>
      <c r="C423" s="315"/>
      <c r="D423" s="315"/>
      <c r="E423" s="394"/>
    </row>
    <row r="424" s="378" customFormat="1" ht="15" customHeight="1" spans="1:10">
      <c r="A424" s="313">
        <v>2050403</v>
      </c>
      <c r="B424" s="313" t="s">
        <v>494</v>
      </c>
      <c r="C424" s="315"/>
      <c r="D424" s="315"/>
      <c r="E424" s="394"/>
    </row>
    <row r="425" s="378" customFormat="1" ht="15" customHeight="1" spans="1:10">
      <c r="A425" s="313">
        <v>2050404</v>
      </c>
      <c r="B425" s="313" t="s">
        <v>495</v>
      </c>
      <c r="C425" s="315"/>
      <c r="D425" s="315"/>
      <c r="E425" s="394"/>
    </row>
    <row r="426" s="378" customFormat="1" ht="15" customHeight="1" spans="1:10">
      <c r="A426" s="313">
        <v>2050499</v>
      </c>
      <c r="B426" s="313" t="s">
        <v>496</v>
      </c>
      <c r="C426" s="315"/>
      <c r="D426" s="315"/>
      <c r="E426" s="394"/>
    </row>
    <row r="427" s="378" customFormat="1" ht="15" customHeight="1" spans="1:10">
      <c r="A427" s="313">
        <v>20505</v>
      </c>
      <c r="B427" s="314" t="s">
        <v>497</v>
      </c>
      <c r="C427" s="315">
        <f>SUM(C428:C430)</f>
        <v>0</v>
      </c>
      <c r="D427" s="315">
        <f>SUM(D428:D430)</f>
        <v>0</v>
      </c>
      <c r="E427" s="394"/>
    </row>
    <row r="428" s="378" customFormat="1" ht="15" customHeight="1" spans="1:10">
      <c r="A428" s="313">
        <v>2050501</v>
      </c>
      <c r="B428" s="313" t="s">
        <v>498</v>
      </c>
      <c r="C428" s="315"/>
      <c r="D428" s="315"/>
      <c r="E428" s="394"/>
    </row>
    <row r="429" s="378" customFormat="1" ht="15" customHeight="1" spans="1:10">
      <c r="A429" s="313">
        <v>2050502</v>
      </c>
      <c r="B429" s="313" t="s">
        <v>499</v>
      </c>
      <c r="C429" s="315"/>
      <c r="D429" s="315"/>
      <c r="E429" s="394"/>
    </row>
    <row r="430" s="378" customFormat="1" ht="15" customHeight="1" spans="1:10">
      <c r="A430" s="313">
        <v>2050599</v>
      </c>
      <c r="B430" s="313" t="s">
        <v>500</v>
      </c>
      <c r="C430" s="315"/>
      <c r="D430" s="315"/>
      <c r="E430" s="394"/>
      <c r="G430" s="395"/>
      <c r="H430" s="378"/>
      <c r="I430" s="395"/>
      <c r="J430" s="395"/>
    </row>
    <row r="431" s="378" customFormat="1" ht="15" customHeight="1" spans="1:10">
      <c r="A431" s="313">
        <v>20506</v>
      </c>
      <c r="B431" s="314" t="s">
        <v>501</v>
      </c>
      <c r="C431" s="315">
        <f>SUM(C432:C434)</f>
        <v>0</v>
      </c>
      <c r="D431" s="315">
        <f>SUM(D432:D434)</f>
        <v>0</v>
      </c>
      <c r="E431" s="394"/>
    </row>
    <row r="432" s="378" customFormat="1" ht="15" customHeight="1" spans="1:10">
      <c r="A432" s="313">
        <v>2050601</v>
      </c>
      <c r="B432" s="313" t="s">
        <v>502</v>
      </c>
      <c r="C432" s="315"/>
      <c r="D432" s="315"/>
      <c r="E432" s="394"/>
    </row>
    <row r="433" s="378" customFormat="1" ht="15" customHeight="1" spans="1:10">
      <c r="A433" s="313">
        <v>2050602</v>
      </c>
      <c r="B433" s="313" t="s">
        <v>503</v>
      </c>
      <c r="C433" s="315"/>
      <c r="D433" s="315"/>
      <c r="E433" s="394"/>
    </row>
    <row r="434" s="378" customFormat="1" ht="15" customHeight="1" spans="1:10">
      <c r="A434" s="313">
        <v>2050699</v>
      </c>
      <c r="B434" s="313" t="s">
        <v>504</v>
      </c>
      <c r="C434" s="315"/>
      <c r="D434" s="315"/>
      <c r="E434" s="394"/>
    </row>
    <row r="435" s="378" customFormat="1" ht="15" customHeight="1" spans="1:10">
      <c r="A435" s="313">
        <v>20507</v>
      </c>
      <c r="B435" s="314" t="s">
        <v>505</v>
      </c>
      <c r="C435" s="315">
        <f>SUM(C436:C438)</f>
        <v>0</v>
      </c>
      <c r="D435" s="315">
        <f>SUM(D436:D438)</f>
        <v>0</v>
      </c>
      <c r="E435" s="394"/>
    </row>
    <row r="436" s="378" customFormat="1" ht="15" customHeight="1" spans="1:10">
      <c r="A436" s="313">
        <v>2050701</v>
      </c>
      <c r="B436" s="313" t="s">
        <v>506</v>
      </c>
      <c r="C436" s="315"/>
      <c r="D436" s="315"/>
      <c r="E436" s="394"/>
      <c r="G436" s="395"/>
      <c r="H436" s="378"/>
      <c r="I436" s="395"/>
      <c r="J436" s="395"/>
    </row>
    <row r="437" s="378" customFormat="1" ht="15" customHeight="1" spans="1:10">
      <c r="A437" s="313">
        <v>2050702</v>
      </c>
      <c r="B437" s="313" t="s">
        <v>507</v>
      </c>
      <c r="C437" s="315"/>
      <c r="D437" s="315"/>
      <c r="E437" s="394"/>
      <c r="J437" s="395"/>
    </row>
    <row r="438" s="378" customFormat="1" ht="15" customHeight="1" spans="1:10">
      <c r="A438" s="313">
        <v>2050799</v>
      </c>
      <c r="B438" s="313" t="s">
        <v>508</v>
      </c>
      <c r="C438" s="315"/>
      <c r="D438" s="315"/>
      <c r="E438" s="394"/>
      <c r="G438" s="395"/>
      <c r="H438" s="378"/>
      <c r="I438" s="395"/>
      <c r="J438" s="395"/>
    </row>
    <row r="439" s="378" customFormat="1" ht="15" customHeight="1" spans="1:10">
      <c r="A439" s="313">
        <v>20508</v>
      </c>
      <c r="B439" s="314" t="s">
        <v>509</v>
      </c>
      <c r="C439" s="315">
        <f>SUM(C440:C444)</f>
        <v>0</v>
      </c>
      <c r="D439" s="315">
        <f>SUM(D440:D444)</f>
        <v>0</v>
      </c>
      <c r="E439" s="394"/>
      <c r="G439" s="395"/>
      <c r="H439" s="378"/>
      <c r="I439" s="395"/>
      <c r="J439" s="395"/>
    </row>
    <row r="440" s="378" customFormat="1" ht="15" customHeight="1" spans="1:10">
      <c r="A440" s="313">
        <v>2050801</v>
      </c>
      <c r="B440" s="313" t="s">
        <v>510</v>
      </c>
      <c r="C440" s="315"/>
      <c r="D440" s="315"/>
      <c r="E440" s="394"/>
      <c r="G440" s="395"/>
      <c r="H440" s="378"/>
      <c r="I440" s="395"/>
      <c r="J440" s="395"/>
    </row>
    <row r="441" s="378" customFormat="1" ht="15" customHeight="1" spans="1:10">
      <c r="A441" s="313">
        <v>2050802</v>
      </c>
      <c r="B441" s="313" t="s">
        <v>511</v>
      </c>
      <c r="C441" s="315"/>
      <c r="D441" s="315"/>
      <c r="E441" s="394"/>
    </row>
    <row r="442" s="378" customFormat="1" ht="15" customHeight="1" spans="1:10">
      <c r="A442" s="313">
        <v>2050803</v>
      </c>
      <c r="B442" s="313" t="s">
        <v>512</v>
      </c>
      <c r="C442" s="315"/>
      <c r="D442" s="315"/>
      <c r="E442" s="394"/>
    </row>
    <row r="443" s="378" customFormat="1" ht="15" customHeight="1" spans="1:10">
      <c r="A443" s="313">
        <v>2050804</v>
      </c>
      <c r="B443" s="313" t="s">
        <v>513</v>
      </c>
      <c r="C443" s="315"/>
      <c r="D443" s="315"/>
      <c r="E443" s="394"/>
    </row>
    <row r="444" s="378" customFormat="1" ht="15" customHeight="1" spans="1:10">
      <c r="A444" s="313">
        <v>2050899</v>
      </c>
      <c r="B444" s="313" t="s">
        <v>514</v>
      </c>
      <c r="C444" s="315"/>
      <c r="D444" s="315"/>
      <c r="E444" s="394"/>
      <c r="I444" s="395"/>
    </row>
    <row r="445" s="378" customFormat="1" ht="15" customHeight="1" spans="1:10">
      <c r="A445" s="313">
        <v>20509</v>
      </c>
      <c r="B445" s="314" t="s">
        <v>515</v>
      </c>
      <c r="C445" s="315">
        <f>SUM(C446:C451)</f>
        <v>1364</v>
      </c>
      <c r="D445" s="315">
        <f>SUM(D446:D451)</f>
        <v>1193</v>
      </c>
      <c r="E445" s="394">
        <f>D445/C445*100</f>
        <v>87.4633431085044</v>
      </c>
    </row>
    <row r="446" s="378" customFormat="1" ht="15" customHeight="1" spans="1:10">
      <c r="A446" s="313">
        <v>2050901</v>
      </c>
      <c r="B446" s="313" t="s">
        <v>516</v>
      </c>
      <c r="C446" s="315"/>
      <c r="D446" s="315"/>
      <c r="E446" s="394"/>
    </row>
    <row r="447" s="378" customFormat="1" ht="15" customHeight="1" spans="1:10">
      <c r="A447" s="313">
        <v>2050902</v>
      </c>
      <c r="B447" s="313" t="s">
        <v>517</v>
      </c>
      <c r="C447" s="315"/>
      <c r="D447" s="315"/>
      <c r="E447" s="394"/>
    </row>
    <row r="448" s="378" customFormat="1" ht="15" customHeight="1" spans="1:10">
      <c r="A448" s="313">
        <v>2050903</v>
      </c>
      <c r="B448" s="313" t="s">
        <v>518</v>
      </c>
      <c r="C448" s="315"/>
      <c r="D448" s="315"/>
      <c r="E448" s="394"/>
    </row>
    <row r="449" s="378" customFormat="1" ht="15" customHeight="1" spans="1:5">
      <c r="A449" s="313">
        <v>2050904</v>
      </c>
      <c r="B449" s="313" t="s">
        <v>519</v>
      </c>
      <c r="C449" s="315"/>
      <c r="D449" s="315"/>
      <c r="E449" s="394"/>
    </row>
    <row r="450" s="378" customFormat="1" ht="15" customHeight="1" spans="1:5">
      <c r="A450" s="313">
        <v>2050905</v>
      </c>
      <c r="B450" s="313" t="s">
        <v>520</v>
      </c>
      <c r="C450" s="315"/>
      <c r="D450" s="315"/>
      <c r="E450" s="394"/>
    </row>
    <row r="451" s="150" customFormat="1" ht="15" customHeight="1" spans="1:5">
      <c r="A451" s="313">
        <v>2050999</v>
      </c>
      <c r="B451" s="313" t="s">
        <v>521</v>
      </c>
      <c r="C451" s="315">
        <v>1364</v>
      </c>
      <c r="D451" s="315">
        <v>1193</v>
      </c>
      <c r="E451" s="394">
        <f>D451/C451*100</f>
        <v>87.4633431085044</v>
      </c>
    </row>
    <row r="452" s="378" customFormat="1" ht="15" customHeight="1" spans="1:5">
      <c r="A452" s="313">
        <v>20599</v>
      </c>
      <c r="B452" s="314" t="s">
        <v>522</v>
      </c>
      <c r="C452" s="315">
        <f>C453</f>
        <v>373</v>
      </c>
      <c r="D452" s="315">
        <f>D453</f>
        <v>310</v>
      </c>
      <c r="E452" s="394">
        <f>D452/C452*100</f>
        <v>83.1099195710456</v>
      </c>
    </row>
    <row r="453" s="378" customFormat="1" ht="15" customHeight="1" spans="1:5">
      <c r="A453" s="313">
        <v>2059999</v>
      </c>
      <c r="B453" s="313" t="s">
        <v>523</v>
      </c>
      <c r="C453" s="315">
        <v>373</v>
      </c>
      <c r="D453" s="315">
        <v>310</v>
      </c>
      <c r="E453" s="394">
        <f>D453/C453*100</f>
        <v>83.1099195710456</v>
      </c>
    </row>
    <row r="454" s="378" customFormat="1" ht="15" customHeight="1" spans="1:5">
      <c r="A454" s="313">
        <v>206</v>
      </c>
      <c r="B454" s="314" t="s">
        <v>524</v>
      </c>
      <c r="C454" s="315">
        <f>SUM(C455,C460,C469,C475,C480,C485,C490,C497,C501,C505)</f>
        <v>1912</v>
      </c>
      <c r="D454" s="315">
        <f>SUM(D455,D460,D469,D475,D480,D485,D490,D497,D501,D505)</f>
        <v>1621</v>
      </c>
      <c r="E454" s="394">
        <f>D454/C454*100</f>
        <v>84.7803347280335</v>
      </c>
    </row>
    <row r="455" s="378" customFormat="1" ht="15" customHeight="1" spans="1:5">
      <c r="A455" s="313">
        <v>20601</v>
      </c>
      <c r="B455" s="314" t="s">
        <v>525</v>
      </c>
      <c r="C455" s="315">
        <f>SUM(C456:C459)</f>
        <v>0</v>
      </c>
      <c r="D455" s="315">
        <f>SUM(D456:D459)</f>
        <v>0</v>
      </c>
      <c r="E455" s="394"/>
    </row>
    <row r="456" s="378" customFormat="1" ht="15" customHeight="1" spans="1:5">
      <c r="A456" s="313">
        <v>2060101</v>
      </c>
      <c r="B456" s="313" t="s">
        <v>241</v>
      </c>
      <c r="C456" s="315"/>
      <c r="D456" s="315"/>
      <c r="E456" s="394"/>
    </row>
    <row r="457" s="378" customFormat="1" ht="15" customHeight="1" spans="1:5">
      <c r="A457" s="313">
        <v>2060102</v>
      </c>
      <c r="B457" s="313" t="s">
        <v>242</v>
      </c>
      <c r="C457" s="315"/>
      <c r="D457" s="315"/>
      <c r="E457" s="394"/>
    </row>
    <row r="458" s="378" customFormat="1" ht="15" customHeight="1" spans="1:5">
      <c r="A458" s="313">
        <v>2060103</v>
      </c>
      <c r="B458" s="313" t="s">
        <v>243</v>
      </c>
      <c r="C458" s="315"/>
      <c r="D458" s="315"/>
      <c r="E458" s="394"/>
    </row>
    <row r="459" s="378" customFormat="1" ht="15" customHeight="1" spans="1:5">
      <c r="A459" s="313">
        <v>2060199</v>
      </c>
      <c r="B459" s="313" t="s">
        <v>526</v>
      </c>
      <c r="C459" s="315"/>
      <c r="D459" s="315"/>
      <c r="E459" s="394"/>
    </row>
    <row r="460" s="378" customFormat="1" ht="15" customHeight="1" spans="1:5">
      <c r="A460" s="313">
        <v>20602</v>
      </c>
      <c r="B460" s="314" t="s">
        <v>527</v>
      </c>
      <c r="C460" s="315">
        <f>SUM(C461:C468)</f>
        <v>0</v>
      </c>
      <c r="D460" s="315">
        <f>SUM(D461:D468)</f>
        <v>0</v>
      </c>
      <c r="E460" s="394"/>
    </row>
    <row r="461" s="378" customFormat="1" ht="15" customHeight="1" spans="1:5">
      <c r="A461" s="313">
        <v>2060201</v>
      </c>
      <c r="B461" s="313" t="s">
        <v>528</v>
      </c>
      <c r="C461" s="315"/>
      <c r="D461" s="315"/>
      <c r="E461" s="394"/>
    </row>
    <row r="462" s="378" customFormat="1" ht="15" customHeight="1" spans="1:5">
      <c r="A462" s="313">
        <v>2060203</v>
      </c>
      <c r="B462" s="313" t="s">
        <v>529</v>
      </c>
      <c r="C462" s="315"/>
      <c r="D462" s="315"/>
      <c r="E462" s="394"/>
    </row>
    <row r="463" s="378" customFormat="1" ht="15" customHeight="1" spans="1:5">
      <c r="A463" s="313">
        <v>2060204</v>
      </c>
      <c r="B463" s="313" t="s">
        <v>530</v>
      </c>
      <c r="C463" s="315"/>
      <c r="D463" s="315"/>
      <c r="E463" s="394"/>
    </row>
    <row r="464" s="378" customFormat="1" ht="15" customHeight="1" spans="1:5">
      <c r="A464" s="313">
        <v>2060205</v>
      </c>
      <c r="B464" s="313" t="s">
        <v>531</v>
      </c>
      <c r="C464" s="315"/>
      <c r="D464" s="315"/>
      <c r="E464" s="394"/>
    </row>
    <row r="465" s="380" customFormat="1" ht="15" customHeight="1" spans="1:10">
      <c r="A465" s="313">
        <v>2060206</v>
      </c>
      <c r="B465" s="313" t="s">
        <v>532</v>
      </c>
      <c r="C465" s="315"/>
      <c r="D465" s="315"/>
      <c r="E465" s="394"/>
    </row>
    <row r="466" s="378" customFormat="1" ht="15" customHeight="1" spans="1:10">
      <c r="A466" s="313">
        <v>2060207</v>
      </c>
      <c r="B466" s="313" t="s">
        <v>533</v>
      </c>
      <c r="C466" s="315"/>
      <c r="D466" s="315"/>
      <c r="E466" s="394"/>
    </row>
    <row r="467" s="378" customFormat="1" ht="15" customHeight="1" spans="1:10">
      <c r="A467" s="313">
        <v>2060208</v>
      </c>
      <c r="B467" s="313" t="s">
        <v>534</v>
      </c>
      <c r="C467" s="315"/>
      <c r="D467" s="315"/>
      <c r="E467" s="394"/>
    </row>
    <row r="468" s="378" customFormat="1" ht="15" customHeight="1" spans="1:10">
      <c r="A468" s="313">
        <v>2060299</v>
      </c>
      <c r="B468" s="313" t="s">
        <v>535</v>
      </c>
      <c r="C468" s="315"/>
      <c r="D468" s="315"/>
      <c r="E468" s="394"/>
    </row>
    <row r="469" s="378" customFormat="1" ht="15" customHeight="1" spans="1:10">
      <c r="A469" s="313">
        <v>20603</v>
      </c>
      <c r="B469" s="314" t="s">
        <v>536</v>
      </c>
      <c r="C469" s="315">
        <f>SUM(C470:C474)</f>
        <v>0</v>
      </c>
      <c r="D469" s="315">
        <f>SUM(D470:D474)</f>
        <v>0</v>
      </c>
      <c r="E469" s="394"/>
    </row>
    <row r="470" s="378" customFormat="1" ht="15" customHeight="1" spans="1:10">
      <c r="A470" s="313">
        <v>2060301</v>
      </c>
      <c r="B470" s="313" t="s">
        <v>528</v>
      </c>
      <c r="C470" s="315"/>
      <c r="D470" s="315"/>
      <c r="E470" s="394"/>
    </row>
    <row r="471" s="378" customFormat="1" ht="15" customHeight="1" spans="1:10">
      <c r="A471" s="313">
        <v>2060302</v>
      </c>
      <c r="B471" s="313" t="s">
        <v>537</v>
      </c>
      <c r="C471" s="315"/>
      <c r="D471" s="315"/>
      <c r="E471" s="394"/>
    </row>
    <row r="472" s="378" customFormat="1" ht="15" customHeight="1" spans="1:10">
      <c r="A472" s="313">
        <v>2060303</v>
      </c>
      <c r="B472" s="313" t="s">
        <v>538</v>
      </c>
      <c r="C472" s="315"/>
      <c r="D472" s="315"/>
      <c r="E472" s="394"/>
    </row>
    <row r="473" s="378" customFormat="1" ht="15" customHeight="1" spans="1:10">
      <c r="A473" s="313">
        <v>2060304</v>
      </c>
      <c r="B473" s="313" t="s">
        <v>539</v>
      </c>
      <c r="C473" s="315"/>
      <c r="D473" s="315"/>
      <c r="E473" s="394"/>
    </row>
    <row r="474" s="380" customFormat="1" ht="15" customHeight="1" spans="1:10">
      <c r="A474" s="313">
        <v>2060399</v>
      </c>
      <c r="B474" s="313" t="s">
        <v>540</v>
      </c>
      <c r="C474" s="315"/>
      <c r="D474" s="315"/>
      <c r="E474" s="394"/>
    </row>
    <row r="475" s="379" customFormat="1" ht="15" customHeight="1" spans="1:10">
      <c r="A475" s="313">
        <v>20604</v>
      </c>
      <c r="B475" s="314" t="s">
        <v>541</v>
      </c>
      <c r="C475" s="315">
        <f>SUM(C476:C479)</f>
        <v>0</v>
      </c>
      <c r="D475" s="315">
        <f>SUM(D476:D479)</f>
        <v>0</v>
      </c>
      <c r="E475" s="394"/>
    </row>
    <row r="476" s="378" customFormat="1" ht="15" customHeight="1" spans="1:10">
      <c r="A476" s="313">
        <v>2060401</v>
      </c>
      <c r="B476" s="313" t="s">
        <v>528</v>
      </c>
      <c r="C476" s="315"/>
      <c r="D476" s="315"/>
      <c r="E476" s="394"/>
      <c r="J476" s="395"/>
    </row>
    <row r="477" s="378" customFormat="1" ht="15" customHeight="1" spans="1:10">
      <c r="A477" s="313">
        <v>2060404</v>
      </c>
      <c r="B477" s="313" t="s">
        <v>542</v>
      </c>
      <c r="C477" s="315"/>
      <c r="D477" s="315"/>
      <c r="E477" s="394"/>
    </row>
    <row r="478" s="378" customFormat="1" ht="15" customHeight="1" spans="1:10">
      <c r="A478" s="313">
        <v>2060405</v>
      </c>
      <c r="B478" s="313" t="s">
        <v>543</v>
      </c>
      <c r="C478" s="315"/>
      <c r="D478" s="315"/>
      <c r="E478" s="394"/>
    </row>
    <row r="479" s="378" customFormat="1" ht="15" customHeight="1" spans="1:10">
      <c r="A479" s="313">
        <v>2060499</v>
      </c>
      <c r="B479" s="313" t="s">
        <v>544</v>
      </c>
      <c r="C479" s="315"/>
      <c r="D479" s="315"/>
      <c r="E479" s="394"/>
    </row>
    <row r="480" s="380" customFormat="1" ht="15" customHeight="1" spans="1:10">
      <c r="A480" s="313">
        <v>20605</v>
      </c>
      <c r="B480" s="314" t="s">
        <v>545</v>
      </c>
      <c r="C480" s="315">
        <f>SUM(C481:C484)</f>
        <v>0</v>
      </c>
      <c r="D480" s="315">
        <f>SUM(D481:D484)</f>
        <v>0</v>
      </c>
      <c r="E480" s="394"/>
    </row>
    <row r="481" s="378" customFormat="1" ht="15" customHeight="1" spans="1:10">
      <c r="A481" s="313">
        <v>2060501</v>
      </c>
      <c r="B481" s="313" t="s">
        <v>528</v>
      </c>
      <c r="C481" s="315"/>
      <c r="D481" s="315"/>
      <c r="E481" s="394"/>
    </row>
    <row r="482" s="378" customFormat="1" ht="15" customHeight="1" spans="1:10">
      <c r="A482" s="313">
        <v>2060502</v>
      </c>
      <c r="B482" s="313" t="s">
        <v>546</v>
      </c>
      <c r="C482" s="315"/>
      <c r="D482" s="315"/>
      <c r="E482" s="394"/>
      <c r="J482" s="395"/>
    </row>
    <row r="483" s="378" customFormat="1" ht="15" customHeight="1" spans="1:10">
      <c r="A483" s="313">
        <v>2060503</v>
      </c>
      <c r="B483" s="313" t="s">
        <v>547</v>
      </c>
      <c r="C483" s="315"/>
      <c r="D483" s="315"/>
      <c r="E483" s="394"/>
    </row>
    <row r="484" s="378" customFormat="1" ht="15" customHeight="1" spans="1:10">
      <c r="A484" s="313">
        <v>2060599</v>
      </c>
      <c r="B484" s="313" t="s">
        <v>548</v>
      </c>
      <c r="C484" s="315"/>
      <c r="D484" s="315"/>
      <c r="E484" s="394"/>
    </row>
    <row r="485" s="379" customFormat="1" ht="15" customHeight="1" spans="1:10">
      <c r="A485" s="313">
        <v>20606</v>
      </c>
      <c r="B485" s="314" t="s">
        <v>549</v>
      </c>
      <c r="C485" s="315">
        <f>SUM(C486:C489)</f>
        <v>0</v>
      </c>
      <c r="D485" s="315">
        <f>SUM(D486:D489)</f>
        <v>0</v>
      </c>
      <c r="E485" s="394"/>
    </row>
    <row r="486" s="378" customFormat="1" ht="15" customHeight="1" spans="1:10">
      <c r="A486" s="313">
        <v>2060601</v>
      </c>
      <c r="B486" s="313" t="s">
        <v>550</v>
      </c>
      <c r="C486" s="315"/>
      <c r="D486" s="315"/>
      <c r="E486" s="394"/>
    </row>
    <row r="487" s="378" customFormat="1" ht="15" customHeight="1" spans="1:10">
      <c r="A487" s="313">
        <v>2060602</v>
      </c>
      <c r="B487" s="313" t="s">
        <v>551</v>
      </c>
      <c r="C487" s="315"/>
      <c r="D487" s="315"/>
      <c r="E487" s="394"/>
    </row>
    <row r="488" s="378" customFormat="1" ht="15" customHeight="1" spans="1:10">
      <c r="A488" s="313">
        <v>2060603</v>
      </c>
      <c r="B488" s="313" t="s">
        <v>552</v>
      </c>
      <c r="C488" s="315"/>
      <c r="D488" s="315"/>
      <c r="E488" s="394"/>
    </row>
    <row r="489" s="380" customFormat="1" ht="15" customHeight="1" spans="1:10">
      <c r="A489" s="313">
        <v>2060699</v>
      </c>
      <c r="B489" s="313" t="s">
        <v>553</v>
      </c>
      <c r="C489" s="315"/>
      <c r="D489" s="315"/>
      <c r="E489" s="394"/>
    </row>
    <row r="490" s="378" customFormat="1" ht="15" customHeight="1" spans="1:10">
      <c r="A490" s="313">
        <v>20607</v>
      </c>
      <c r="B490" s="314" t="s">
        <v>554</v>
      </c>
      <c r="C490" s="315">
        <f>SUM(C491:C496)</f>
        <v>12</v>
      </c>
      <c r="D490" s="315">
        <f>SUM(D491:D496)</f>
        <v>0</v>
      </c>
      <c r="E490" s="394">
        <f>D490/C490*100</f>
        <v>0</v>
      </c>
    </row>
    <row r="491" s="378" customFormat="1" ht="15" customHeight="1" spans="1:10">
      <c r="A491" s="313">
        <v>2060701</v>
      </c>
      <c r="B491" s="313" t="s">
        <v>528</v>
      </c>
      <c r="C491" s="315"/>
      <c r="D491" s="315"/>
      <c r="E491" s="394"/>
    </row>
    <row r="492" s="378" customFormat="1" ht="15" customHeight="1" spans="1:10">
      <c r="A492" s="313">
        <v>2060702</v>
      </c>
      <c r="B492" s="313" t="s">
        <v>555</v>
      </c>
      <c r="C492" s="315"/>
      <c r="D492" s="315"/>
      <c r="E492" s="394"/>
    </row>
    <row r="493" s="378" customFormat="1" ht="15" customHeight="1" spans="1:10">
      <c r="A493" s="313">
        <v>2060703</v>
      </c>
      <c r="B493" s="313" t="s">
        <v>556</v>
      </c>
      <c r="C493" s="315"/>
      <c r="D493" s="315"/>
      <c r="E493" s="394"/>
    </row>
    <row r="494" s="378" customFormat="1" ht="15" customHeight="1" spans="1:10">
      <c r="A494" s="313">
        <v>2060704</v>
      </c>
      <c r="B494" s="313" t="s">
        <v>557</v>
      </c>
      <c r="C494" s="315"/>
      <c r="D494" s="315"/>
      <c r="E494" s="394"/>
    </row>
    <row r="495" s="380" customFormat="1" ht="15" customHeight="1" spans="1:10">
      <c r="A495" s="313">
        <v>2060705</v>
      </c>
      <c r="B495" s="313" t="s">
        <v>558</v>
      </c>
      <c r="C495" s="315"/>
      <c r="D495" s="315"/>
      <c r="E495" s="394"/>
    </row>
    <row r="496" s="379" customFormat="1" ht="15" customHeight="1" spans="1:10">
      <c r="A496" s="313">
        <v>2060799</v>
      </c>
      <c r="B496" s="313" t="s">
        <v>559</v>
      </c>
      <c r="C496" s="315">
        <v>12</v>
      </c>
      <c r="D496" s="315"/>
      <c r="E496" s="394">
        <f>D496/C496*100</f>
        <v>0</v>
      </c>
    </row>
    <row r="497" s="378" customFormat="1" ht="15" customHeight="1" spans="1:5">
      <c r="A497" s="313">
        <v>20608</v>
      </c>
      <c r="B497" s="314" t="s">
        <v>560</v>
      </c>
      <c r="C497" s="315">
        <f>SUM(C498:C500)</f>
        <v>0</v>
      </c>
      <c r="D497" s="315">
        <f>SUM(D498:D500)</f>
        <v>0</v>
      </c>
      <c r="E497" s="394"/>
    </row>
    <row r="498" s="378" customFormat="1" ht="15" customHeight="1" spans="1:5">
      <c r="A498" s="313">
        <v>2060801</v>
      </c>
      <c r="B498" s="313" t="s">
        <v>561</v>
      </c>
      <c r="C498" s="315"/>
      <c r="D498" s="315"/>
      <c r="E498" s="394"/>
    </row>
    <row r="499" s="378" customFormat="1" ht="15" customHeight="1" spans="1:5">
      <c r="A499" s="313">
        <v>2060802</v>
      </c>
      <c r="B499" s="313" t="s">
        <v>562</v>
      </c>
      <c r="C499" s="315"/>
      <c r="D499" s="315"/>
      <c r="E499" s="394"/>
    </row>
    <row r="500" s="379" customFormat="1" ht="15" customHeight="1" spans="1:5">
      <c r="A500" s="313">
        <v>2060899</v>
      </c>
      <c r="B500" s="313" t="s">
        <v>563</v>
      </c>
      <c r="C500" s="315"/>
      <c r="D500" s="315"/>
      <c r="E500" s="394"/>
    </row>
    <row r="501" s="380" customFormat="1" ht="15" customHeight="1" spans="1:5">
      <c r="A501" s="313">
        <v>20609</v>
      </c>
      <c r="B501" s="314" t="s">
        <v>564</v>
      </c>
      <c r="C501" s="315">
        <f>SUM(C502:C504)</f>
        <v>0</v>
      </c>
      <c r="D501" s="315">
        <f>SUM(D502:D504)</f>
        <v>0</v>
      </c>
      <c r="E501" s="394"/>
    </row>
    <row r="502" s="378" customFormat="1" ht="15" customHeight="1" spans="1:5">
      <c r="A502" s="313">
        <v>2060901</v>
      </c>
      <c r="B502" s="313" t="s">
        <v>565</v>
      </c>
      <c r="C502" s="315"/>
      <c r="D502" s="315"/>
      <c r="E502" s="394"/>
    </row>
    <row r="503" s="378" customFormat="1" ht="15" customHeight="1" spans="1:5">
      <c r="A503" s="313">
        <v>2060902</v>
      </c>
      <c r="B503" s="313" t="s">
        <v>566</v>
      </c>
      <c r="C503" s="315"/>
      <c r="D503" s="315"/>
      <c r="E503" s="394"/>
    </row>
    <row r="504" s="378" customFormat="1" ht="15" customHeight="1" spans="1:5">
      <c r="A504" s="313">
        <v>2060999</v>
      </c>
      <c r="B504" s="313" t="s">
        <v>567</v>
      </c>
      <c r="C504" s="315"/>
      <c r="D504" s="315"/>
      <c r="E504" s="394"/>
    </row>
    <row r="505" s="281" customFormat="1" ht="15" customHeight="1" spans="1:5">
      <c r="A505" s="313">
        <v>20699</v>
      </c>
      <c r="B505" s="314" t="s">
        <v>568</v>
      </c>
      <c r="C505" s="315">
        <f>SUM(C506:C509)</f>
        <v>1900</v>
      </c>
      <c r="D505" s="315">
        <f>SUM(D506:D509)</f>
        <v>1621</v>
      </c>
      <c r="E505" s="394">
        <f>D505/C505*100</f>
        <v>85.3157894736842</v>
      </c>
    </row>
    <row r="506" s="379" customFormat="1" ht="15" customHeight="1" spans="1:5">
      <c r="A506" s="313">
        <v>2069901</v>
      </c>
      <c r="B506" s="313" t="s">
        <v>569</v>
      </c>
      <c r="C506" s="315"/>
      <c r="D506" s="315"/>
      <c r="E506" s="394"/>
    </row>
    <row r="507" s="378" customFormat="1" ht="15" customHeight="1" spans="1:5">
      <c r="A507" s="313">
        <v>2069902</v>
      </c>
      <c r="B507" s="313" t="s">
        <v>570</v>
      </c>
      <c r="C507" s="315"/>
      <c r="D507" s="315"/>
      <c r="E507" s="394"/>
    </row>
    <row r="508" s="378" customFormat="1" ht="15" customHeight="1" spans="1:5">
      <c r="A508" s="313">
        <v>2069903</v>
      </c>
      <c r="B508" s="313" t="s">
        <v>571</v>
      </c>
      <c r="C508" s="315"/>
      <c r="D508" s="315"/>
      <c r="E508" s="394"/>
    </row>
    <row r="509" s="378" customFormat="1" ht="15" customHeight="1" spans="1:5">
      <c r="A509" s="313">
        <v>2069999</v>
      </c>
      <c r="B509" s="313" t="s">
        <v>572</v>
      </c>
      <c r="C509" s="315">
        <v>1900</v>
      </c>
      <c r="D509" s="315">
        <v>1621</v>
      </c>
      <c r="E509" s="394">
        <f>D509/C509*100</f>
        <v>85.3157894736842</v>
      </c>
    </row>
    <row r="510" s="378" customFormat="1" ht="15" customHeight="1" spans="1:5">
      <c r="A510" s="313">
        <v>207</v>
      </c>
      <c r="B510" s="314" t="s">
        <v>573</v>
      </c>
      <c r="C510" s="315">
        <f>SUM(C511,C527,C535,C546,C555,C563)</f>
        <v>15</v>
      </c>
      <c r="D510" s="315">
        <f>SUM(D511,D527,D535,D546,D555,D563)</f>
        <v>15</v>
      </c>
      <c r="E510" s="394">
        <f>D510/C510*100</f>
        <v>100</v>
      </c>
    </row>
    <row r="511" s="378" customFormat="1" ht="15" customHeight="1" spans="1:5">
      <c r="A511" s="313">
        <v>20701</v>
      </c>
      <c r="B511" s="314" t="s">
        <v>574</v>
      </c>
      <c r="C511" s="315">
        <f>SUM(C512:C526)</f>
        <v>6</v>
      </c>
      <c r="D511" s="315">
        <f>SUM(D512:D526)</f>
        <v>6</v>
      </c>
      <c r="E511" s="394">
        <f>D511/C511*100</f>
        <v>100</v>
      </c>
    </row>
    <row r="512" s="378" customFormat="1" ht="15" customHeight="1" spans="1:5">
      <c r="A512" s="313">
        <v>2070101</v>
      </c>
      <c r="B512" s="313" t="s">
        <v>241</v>
      </c>
      <c r="C512" s="315"/>
      <c r="D512" s="315"/>
      <c r="E512" s="394"/>
    </row>
    <row r="513" s="378" customFormat="1" ht="15" customHeight="1" spans="1:5">
      <c r="A513" s="313">
        <v>2070102</v>
      </c>
      <c r="B513" s="313" t="s">
        <v>242</v>
      </c>
      <c r="C513" s="315"/>
      <c r="D513" s="315"/>
      <c r="E513" s="394"/>
    </row>
    <row r="514" s="378" customFormat="1" ht="15" customHeight="1" spans="1:5">
      <c r="A514" s="313">
        <v>2070103</v>
      </c>
      <c r="B514" s="313" t="s">
        <v>243</v>
      </c>
      <c r="C514" s="315"/>
      <c r="D514" s="315"/>
      <c r="E514" s="394"/>
    </row>
    <row r="515" s="378" customFormat="1" ht="15" customHeight="1" spans="1:5">
      <c r="A515" s="313">
        <v>2070104</v>
      </c>
      <c r="B515" s="313" t="s">
        <v>575</v>
      </c>
      <c r="C515" s="315"/>
      <c r="D515" s="315"/>
      <c r="E515" s="394"/>
    </row>
    <row r="516" s="378" customFormat="1" ht="15" customHeight="1" spans="1:5">
      <c r="A516" s="313">
        <v>2070105</v>
      </c>
      <c r="B516" s="313" t="s">
        <v>576</v>
      </c>
      <c r="C516" s="315"/>
      <c r="D516" s="315"/>
      <c r="E516" s="394"/>
    </row>
    <row r="517" s="378" customFormat="1" ht="15" customHeight="1" spans="1:5">
      <c r="A517" s="313">
        <v>2070106</v>
      </c>
      <c r="B517" s="313" t="s">
        <v>577</v>
      </c>
      <c r="C517" s="315"/>
      <c r="D517" s="315"/>
      <c r="E517" s="394"/>
    </row>
    <row r="518" s="378" customFormat="1" ht="15" customHeight="1" spans="1:5">
      <c r="A518" s="313">
        <v>2070107</v>
      </c>
      <c r="B518" s="313" t="s">
        <v>578</v>
      </c>
      <c r="C518" s="315"/>
      <c r="D518" s="315"/>
      <c r="E518" s="394"/>
    </row>
    <row r="519" s="378" customFormat="1" ht="15" customHeight="1" spans="1:5">
      <c r="A519" s="313">
        <v>2070108</v>
      </c>
      <c r="B519" s="313" t="s">
        <v>579</v>
      </c>
      <c r="C519" s="315"/>
      <c r="D519" s="315"/>
      <c r="E519" s="394"/>
    </row>
    <row r="520" s="378" customFormat="1" ht="15" customHeight="1" spans="1:5">
      <c r="A520" s="313">
        <v>2070109</v>
      </c>
      <c r="B520" s="313" t="s">
        <v>580</v>
      </c>
      <c r="C520" s="315"/>
      <c r="D520" s="315"/>
      <c r="E520" s="394"/>
    </row>
    <row r="521" s="378" customFormat="1" ht="15" customHeight="1" spans="1:5">
      <c r="A521" s="313">
        <v>2070110</v>
      </c>
      <c r="B521" s="313" t="s">
        <v>581</v>
      </c>
      <c r="C521" s="315"/>
      <c r="D521" s="315"/>
      <c r="E521" s="394"/>
    </row>
    <row r="522" s="378" customFormat="1" ht="15" customHeight="1" spans="1:5">
      <c r="A522" s="313">
        <v>2070111</v>
      </c>
      <c r="B522" s="313" t="s">
        <v>582</v>
      </c>
      <c r="C522" s="315"/>
      <c r="D522" s="315"/>
      <c r="E522" s="394"/>
    </row>
    <row r="523" s="378" customFormat="1" ht="15" customHeight="1" spans="1:5">
      <c r="A523" s="313">
        <v>2070112</v>
      </c>
      <c r="B523" s="313" t="s">
        <v>583</v>
      </c>
      <c r="C523" s="315"/>
      <c r="D523" s="315"/>
      <c r="E523" s="394"/>
    </row>
    <row r="524" s="378" customFormat="1" ht="15" customHeight="1" spans="1:5">
      <c r="A524" s="313">
        <v>2070113</v>
      </c>
      <c r="B524" s="313" t="s">
        <v>584</v>
      </c>
      <c r="C524" s="315"/>
      <c r="D524" s="315"/>
      <c r="E524" s="394"/>
    </row>
    <row r="525" s="378" customFormat="1" ht="15" customHeight="1" spans="1:5">
      <c r="A525" s="313">
        <v>2070114</v>
      </c>
      <c r="B525" s="313" t="s">
        <v>585</v>
      </c>
      <c r="C525" s="315"/>
      <c r="D525" s="315"/>
      <c r="E525" s="394"/>
    </row>
    <row r="526" s="378" customFormat="1" ht="15" customHeight="1" spans="1:5">
      <c r="A526" s="313">
        <v>2070199</v>
      </c>
      <c r="B526" s="313" t="s">
        <v>586</v>
      </c>
      <c r="C526" s="315">
        <v>6</v>
      </c>
      <c r="D526" s="315">
        <v>6</v>
      </c>
      <c r="E526" s="394">
        <f>D526/C526*100</f>
        <v>100</v>
      </c>
    </row>
    <row r="527" s="378" customFormat="1" ht="15" customHeight="1" spans="1:5">
      <c r="A527" s="313">
        <v>20702</v>
      </c>
      <c r="B527" s="314" t="s">
        <v>587</v>
      </c>
      <c r="C527" s="315">
        <f>SUM(C528:C534)</f>
        <v>0</v>
      </c>
      <c r="D527" s="315">
        <f>SUM(D528:D534)</f>
        <v>0</v>
      </c>
      <c r="E527" s="394"/>
    </row>
    <row r="528" s="378" customFormat="1" ht="15" customHeight="1" spans="1:5">
      <c r="A528" s="313">
        <v>2070201</v>
      </c>
      <c r="B528" s="313" t="s">
        <v>241</v>
      </c>
      <c r="C528" s="315"/>
      <c r="D528" s="315"/>
      <c r="E528" s="394"/>
    </row>
    <row r="529" s="380" customFormat="1" ht="15" customHeight="1" spans="1:10">
      <c r="A529" s="313">
        <v>2070202</v>
      </c>
      <c r="B529" s="313" t="s">
        <v>242</v>
      </c>
      <c r="C529" s="315"/>
      <c r="D529" s="315"/>
      <c r="E529" s="394"/>
    </row>
    <row r="530" s="378" customFormat="1" ht="15" customHeight="1" spans="1:10">
      <c r="A530" s="313">
        <v>2070203</v>
      </c>
      <c r="B530" s="313" t="s">
        <v>243</v>
      </c>
      <c r="C530" s="315"/>
      <c r="D530" s="315"/>
      <c r="E530" s="394"/>
    </row>
    <row r="531" s="378" customFormat="1" ht="15" customHeight="1" spans="1:10">
      <c r="A531" s="313">
        <v>2070204</v>
      </c>
      <c r="B531" s="313" t="s">
        <v>588</v>
      </c>
      <c r="C531" s="315"/>
      <c r="D531" s="315"/>
      <c r="E531" s="394"/>
    </row>
    <row r="532" s="378" customFormat="1" ht="15" customHeight="1" spans="1:10">
      <c r="A532" s="313">
        <v>2070205</v>
      </c>
      <c r="B532" s="313" t="s">
        <v>589</v>
      </c>
      <c r="C532" s="315"/>
      <c r="D532" s="315"/>
      <c r="E532" s="394"/>
    </row>
    <row r="533" s="378" customFormat="1" ht="15" customHeight="1" spans="1:10">
      <c r="A533" s="313">
        <v>2070206</v>
      </c>
      <c r="B533" s="313" t="s">
        <v>590</v>
      </c>
      <c r="C533" s="315"/>
      <c r="D533" s="315"/>
      <c r="E533" s="394"/>
    </row>
    <row r="534" s="378" customFormat="1" ht="15" customHeight="1" spans="1:10">
      <c r="A534" s="313">
        <v>2070299</v>
      </c>
      <c r="B534" s="313" t="s">
        <v>591</v>
      </c>
      <c r="C534" s="315"/>
      <c r="D534" s="315"/>
      <c r="E534" s="394"/>
    </row>
    <row r="535" s="378" customFormat="1" ht="15" customHeight="1" spans="1:10">
      <c r="A535" s="313">
        <v>20703</v>
      </c>
      <c r="B535" s="314" t="s">
        <v>592</v>
      </c>
      <c r="C535" s="315">
        <f>SUM(C536:C545)</f>
        <v>0</v>
      </c>
      <c r="D535" s="315">
        <f>SUM(D536:D545)</f>
        <v>0</v>
      </c>
      <c r="E535" s="394"/>
    </row>
    <row r="536" s="378" customFormat="1" ht="15" customHeight="1" spans="1:10">
      <c r="A536" s="313">
        <v>2070301</v>
      </c>
      <c r="B536" s="313" t="s">
        <v>241</v>
      </c>
      <c r="C536" s="315"/>
      <c r="D536" s="315"/>
      <c r="E536" s="394"/>
    </row>
    <row r="537" s="378" customFormat="1" ht="15" customHeight="1" spans="1:10">
      <c r="A537" s="313">
        <v>2070302</v>
      </c>
      <c r="B537" s="313" t="s">
        <v>242</v>
      </c>
      <c r="C537" s="315"/>
      <c r="D537" s="315"/>
      <c r="E537" s="394"/>
    </row>
    <row r="538" s="378" customFormat="1" ht="15" customHeight="1" spans="1:10">
      <c r="A538" s="313">
        <v>2070303</v>
      </c>
      <c r="B538" s="313" t="s">
        <v>243</v>
      </c>
      <c r="C538" s="315"/>
      <c r="D538" s="315"/>
      <c r="E538" s="394"/>
    </row>
    <row r="539" s="378" customFormat="1" ht="15" customHeight="1" spans="1:10">
      <c r="A539" s="313">
        <v>2070304</v>
      </c>
      <c r="B539" s="313" t="s">
        <v>593</v>
      </c>
      <c r="C539" s="315"/>
      <c r="D539" s="315"/>
      <c r="E539" s="394"/>
    </row>
    <row r="540" s="378" customFormat="1" ht="15" customHeight="1" spans="1:10">
      <c r="A540" s="326">
        <v>2070305</v>
      </c>
      <c r="B540" s="313" t="s">
        <v>594</v>
      </c>
      <c r="C540" s="315"/>
      <c r="D540" s="315"/>
      <c r="E540" s="394"/>
    </row>
    <row r="541" s="379" customFormat="1" ht="15" customHeight="1" spans="1:10">
      <c r="A541" s="326">
        <v>2070306</v>
      </c>
      <c r="B541" s="313" t="s">
        <v>595</v>
      </c>
      <c r="C541" s="315"/>
      <c r="D541" s="315"/>
      <c r="E541" s="394"/>
      <c r="I541" s="396"/>
      <c r="J541" s="396"/>
    </row>
    <row r="542" s="378" customFormat="1" ht="15" customHeight="1" spans="1:10">
      <c r="A542" s="313">
        <v>2070307</v>
      </c>
      <c r="B542" s="313" t="s">
        <v>596</v>
      </c>
      <c r="C542" s="315"/>
      <c r="D542" s="315"/>
      <c r="E542" s="394"/>
    </row>
    <row r="543" s="378" customFormat="1" ht="15" customHeight="1" spans="1:10">
      <c r="A543" s="313">
        <v>2070308</v>
      </c>
      <c r="B543" s="313" t="s">
        <v>597</v>
      </c>
      <c r="C543" s="315"/>
      <c r="D543" s="315"/>
      <c r="E543" s="394"/>
    </row>
    <row r="544" s="378" customFormat="1" ht="15" customHeight="1" spans="1:10">
      <c r="A544" s="313">
        <v>2070309</v>
      </c>
      <c r="B544" s="313" t="s">
        <v>598</v>
      </c>
      <c r="C544" s="315"/>
      <c r="D544" s="315"/>
      <c r="E544" s="394"/>
    </row>
    <row r="545" s="378" customFormat="1" ht="15" customHeight="1" spans="1:5">
      <c r="A545" s="313">
        <v>2070399</v>
      </c>
      <c r="B545" s="313" t="s">
        <v>599</v>
      </c>
      <c r="C545" s="315"/>
      <c r="D545" s="315"/>
      <c r="E545" s="394"/>
    </row>
    <row r="546" s="378" customFormat="1" ht="15" customHeight="1" spans="1:5">
      <c r="A546" s="313">
        <v>20706</v>
      </c>
      <c r="B546" s="314" t="s">
        <v>600</v>
      </c>
      <c r="C546" s="315">
        <f>SUM(C547:C554)</f>
        <v>0</v>
      </c>
      <c r="D546" s="315">
        <f>SUM(D547:D554)</f>
        <v>0</v>
      </c>
      <c r="E546" s="394"/>
    </row>
    <row r="547" s="378" customFormat="1" ht="15" customHeight="1" spans="1:5">
      <c r="A547" s="313">
        <v>2070601</v>
      </c>
      <c r="B547" s="313" t="s">
        <v>241</v>
      </c>
      <c r="C547" s="315"/>
      <c r="D547" s="315"/>
      <c r="E547" s="394"/>
    </row>
    <row r="548" s="378" customFormat="1" ht="15" customHeight="1" spans="1:5">
      <c r="A548" s="313">
        <v>2070602</v>
      </c>
      <c r="B548" s="313" t="s">
        <v>242</v>
      </c>
      <c r="C548" s="315"/>
      <c r="D548" s="315"/>
      <c r="E548" s="394"/>
    </row>
    <row r="549" s="378" customFormat="1" ht="15" customHeight="1" spans="1:5">
      <c r="A549" s="313">
        <v>2070603</v>
      </c>
      <c r="B549" s="313" t="s">
        <v>243</v>
      </c>
      <c r="C549" s="315"/>
      <c r="D549" s="315"/>
      <c r="E549" s="394"/>
    </row>
    <row r="550" s="378" customFormat="1" ht="15" customHeight="1" spans="1:5">
      <c r="A550" s="313">
        <v>2070604</v>
      </c>
      <c r="B550" s="313" t="s">
        <v>601</v>
      </c>
      <c r="C550" s="315"/>
      <c r="D550" s="315"/>
      <c r="E550" s="394"/>
    </row>
    <row r="551" s="378" customFormat="1" ht="15" customHeight="1" spans="1:5">
      <c r="A551" s="313">
        <v>2070605</v>
      </c>
      <c r="B551" s="313" t="s">
        <v>602</v>
      </c>
      <c r="C551" s="315"/>
      <c r="D551" s="315"/>
      <c r="E551" s="394"/>
    </row>
    <row r="552" s="378" customFormat="1" ht="15" customHeight="1" spans="1:5">
      <c r="A552" s="313">
        <v>2070606</v>
      </c>
      <c r="B552" s="313" t="s">
        <v>603</v>
      </c>
      <c r="C552" s="315"/>
      <c r="D552" s="315"/>
      <c r="E552" s="394"/>
    </row>
    <row r="553" s="378" customFormat="1" ht="15" customHeight="1" spans="1:5">
      <c r="A553" s="313">
        <v>2070607</v>
      </c>
      <c r="B553" s="313" t="s">
        <v>604</v>
      </c>
      <c r="C553" s="315"/>
      <c r="D553" s="315"/>
      <c r="E553" s="394"/>
    </row>
    <row r="554" s="378" customFormat="1" ht="15" customHeight="1" spans="1:5">
      <c r="A554" s="313">
        <v>2070699</v>
      </c>
      <c r="B554" s="313" t="s">
        <v>605</v>
      </c>
      <c r="C554" s="315"/>
      <c r="D554" s="315"/>
      <c r="E554" s="394"/>
    </row>
    <row r="555" s="378" customFormat="1" ht="15" customHeight="1" spans="1:5">
      <c r="A555" s="313">
        <v>20708</v>
      </c>
      <c r="B555" s="314" t="s">
        <v>606</v>
      </c>
      <c r="C555" s="315">
        <f>SUM(C556:C562)</f>
        <v>0</v>
      </c>
      <c r="D555" s="315">
        <f>SUM(D556:D562)</f>
        <v>0</v>
      </c>
      <c r="E555" s="394"/>
    </row>
    <row r="556" s="378" customFormat="1" ht="15" customHeight="1" spans="1:5">
      <c r="A556" s="313">
        <v>2070801</v>
      </c>
      <c r="B556" s="313" t="s">
        <v>241</v>
      </c>
      <c r="C556" s="315"/>
      <c r="D556" s="315"/>
      <c r="E556" s="394"/>
    </row>
    <row r="557" s="378" customFormat="1" ht="15" customHeight="1" spans="1:5">
      <c r="A557" s="313">
        <v>2070802</v>
      </c>
      <c r="B557" s="313" t="s">
        <v>242</v>
      </c>
      <c r="C557" s="315"/>
      <c r="D557" s="315"/>
      <c r="E557" s="394"/>
    </row>
    <row r="558" s="378" customFormat="1" ht="15" customHeight="1" spans="1:5">
      <c r="A558" s="313">
        <v>2070803</v>
      </c>
      <c r="B558" s="313" t="s">
        <v>243</v>
      </c>
      <c r="C558" s="315"/>
      <c r="D558" s="315"/>
      <c r="E558" s="394"/>
    </row>
    <row r="559" s="378" customFormat="1" ht="15" customHeight="1" spans="1:5">
      <c r="A559" s="313">
        <v>2070806</v>
      </c>
      <c r="B559" s="313" t="s">
        <v>607</v>
      </c>
      <c r="C559" s="315"/>
      <c r="D559" s="315"/>
      <c r="E559" s="394"/>
    </row>
    <row r="560" s="378" customFormat="1" ht="15" customHeight="1" spans="1:5">
      <c r="A560" s="313">
        <v>2070807</v>
      </c>
      <c r="B560" s="313" t="s">
        <v>608</v>
      </c>
      <c r="C560" s="315"/>
      <c r="D560" s="315"/>
      <c r="E560" s="394"/>
    </row>
    <row r="561" s="378" customFormat="1" ht="15" customHeight="1" spans="1:5">
      <c r="A561" s="313">
        <v>2070808</v>
      </c>
      <c r="B561" s="313" t="s">
        <v>609</v>
      </c>
      <c r="C561" s="315"/>
      <c r="D561" s="315"/>
      <c r="E561" s="394"/>
    </row>
    <row r="562" s="150" customFormat="1" ht="15" customHeight="1" spans="1:5">
      <c r="A562" s="313">
        <v>2070899</v>
      </c>
      <c r="B562" s="313" t="s">
        <v>610</v>
      </c>
      <c r="C562" s="315"/>
      <c r="D562" s="315"/>
      <c r="E562" s="394"/>
    </row>
    <row r="563" s="380" customFormat="1" ht="15" customHeight="1" spans="1:5">
      <c r="A563" s="313">
        <v>20799</v>
      </c>
      <c r="B563" s="314" t="s">
        <v>611</v>
      </c>
      <c r="C563" s="315">
        <f>SUM(C564:C565)</f>
        <v>9</v>
      </c>
      <c r="D563" s="315">
        <f>SUM(D564:D565)</f>
        <v>9</v>
      </c>
      <c r="E563" s="394">
        <f>D563/C563*100</f>
        <v>100</v>
      </c>
    </row>
    <row r="564" s="378" customFormat="1" ht="15" customHeight="1" spans="1:5">
      <c r="A564" s="313">
        <v>2079903</v>
      </c>
      <c r="B564" s="313" t="s">
        <v>612</v>
      </c>
      <c r="C564" s="315"/>
      <c r="D564" s="315"/>
      <c r="E564" s="394"/>
    </row>
    <row r="565" s="378" customFormat="1" ht="15" customHeight="1" spans="1:5">
      <c r="A565" s="313">
        <v>2079999</v>
      </c>
      <c r="B565" s="313" t="s">
        <v>613</v>
      </c>
      <c r="C565" s="315">
        <v>9</v>
      </c>
      <c r="D565" s="315">
        <v>9</v>
      </c>
      <c r="E565" s="394">
        <f>D565/C565*100</f>
        <v>100</v>
      </c>
    </row>
    <row r="566" s="378" customFormat="1" ht="15" customHeight="1" spans="1:5">
      <c r="A566" s="313">
        <v>208</v>
      </c>
      <c r="B566" s="398" t="s">
        <v>614</v>
      </c>
      <c r="C566" s="315">
        <f>C567+C586+C594+C596+C605+C609+C619+C628+C635+C643+C652+C658+C661+C664+C667+C670+C673+C677+C681+C690+C693</f>
        <v>2344</v>
      </c>
      <c r="D566" s="315">
        <f>D567+D586+D594+D596+D605+D609+D619+D628+D635+D643+D652+D658+D661+D664+D667+D670+D673+D677+D681+D690+D693</f>
        <v>2320</v>
      </c>
      <c r="E566" s="394">
        <f>D566/C566*100</f>
        <v>98.9761092150171</v>
      </c>
    </row>
    <row r="567" s="378" customFormat="1" ht="15" customHeight="1" spans="1:5">
      <c r="A567" s="313">
        <v>20801</v>
      </c>
      <c r="B567" s="314" t="s">
        <v>615</v>
      </c>
      <c r="C567" s="315">
        <f>SUM(C568:C585)</f>
        <v>0</v>
      </c>
      <c r="D567" s="315">
        <f>SUM(D568:D585)</f>
        <v>0</v>
      </c>
      <c r="E567" s="394"/>
    </row>
    <row r="568" s="378" customFormat="1" ht="15" customHeight="1" spans="1:5">
      <c r="A568" s="313">
        <v>2080101</v>
      </c>
      <c r="B568" s="313" t="s">
        <v>241</v>
      </c>
      <c r="C568" s="315"/>
      <c r="D568" s="315"/>
      <c r="E568" s="394"/>
    </row>
    <row r="569" s="378" customFormat="1" ht="15" customHeight="1" spans="1:5">
      <c r="A569" s="313">
        <v>2080102</v>
      </c>
      <c r="B569" s="313" t="s">
        <v>242</v>
      </c>
      <c r="C569" s="315"/>
      <c r="D569" s="315"/>
      <c r="E569" s="394"/>
    </row>
    <row r="570" s="378" customFormat="1" ht="15" customHeight="1" spans="1:5">
      <c r="A570" s="313">
        <v>2080103</v>
      </c>
      <c r="B570" s="313" t="s">
        <v>243</v>
      </c>
      <c r="C570" s="315"/>
      <c r="D570" s="315"/>
      <c r="E570" s="394"/>
    </row>
    <row r="571" s="378" customFormat="1" ht="15" customHeight="1" spans="1:5">
      <c r="A571" s="313">
        <v>2080104</v>
      </c>
      <c r="B571" s="313" t="s">
        <v>616</v>
      </c>
      <c r="C571" s="315"/>
      <c r="D571" s="315"/>
      <c r="E571" s="394"/>
    </row>
    <row r="572" s="378" customFormat="1" ht="15" customHeight="1" spans="1:5">
      <c r="A572" s="313">
        <v>2080105</v>
      </c>
      <c r="B572" s="313" t="s">
        <v>617</v>
      </c>
      <c r="C572" s="315"/>
      <c r="D572" s="315"/>
      <c r="E572" s="394"/>
    </row>
    <row r="573" s="378" customFormat="1" ht="15" customHeight="1" spans="1:5">
      <c r="A573" s="313">
        <v>2080106</v>
      </c>
      <c r="B573" s="313" t="s">
        <v>618</v>
      </c>
      <c r="C573" s="315"/>
      <c r="D573" s="315"/>
      <c r="E573" s="394"/>
    </row>
    <row r="574" s="378" customFormat="1" ht="15" customHeight="1" spans="1:5">
      <c r="A574" s="313">
        <v>2080107</v>
      </c>
      <c r="B574" s="313" t="s">
        <v>619</v>
      </c>
      <c r="C574" s="315"/>
      <c r="D574" s="315"/>
      <c r="E574" s="394"/>
    </row>
    <row r="575" s="378" customFormat="1" ht="15" customHeight="1" spans="1:5">
      <c r="A575" s="313">
        <v>2080108</v>
      </c>
      <c r="B575" s="313" t="s">
        <v>281</v>
      </c>
      <c r="C575" s="315"/>
      <c r="D575" s="315"/>
      <c r="E575" s="394"/>
    </row>
    <row r="576" s="378" customFormat="1" ht="15" customHeight="1" spans="1:5">
      <c r="A576" s="313">
        <v>2080109</v>
      </c>
      <c r="B576" s="313" t="s">
        <v>620</v>
      </c>
      <c r="C576" s="315"/>
      <c r="D576" s="315"/>
      <c r="E576" s="394"/>
    </row>
    <row r="577" s="378" customFormat="1" ht="15" customHeight="1" spans="1:10">
      <c r="A577" s="313">
        <v>2080110</v>
      </c>
      <c r="B577" s="313" t="s">
        <v>621</v>
      </c>
      <c r="C577" s="315"/>
      <c r="D577" s="315"/>
      <c r="E577" s="394"/>
    </row>
    <row r="578" s="378" customFormat="1" ht="15" customHeight="1" spans="1:10">
      <c r="A578" s="313">
        <v>2080111</v>
      </c>
      <c r="B578" s="313" t="s">
        <v>622</v>
      </c>
      <c r="C578" s="315"/>
      <c r="D578" s="315"/>
      <c r="E578" s="394"/>
    </row>
    <row r="579" s="378" customFormat="1" ht="15" customHeight="1" spans="1:10">
      <c r="A579" s="313">
        <v>2080112</v>
      </c>
      <c r="B579" s="313" t="s">
        <v>623</v>
      </c>
      <c r="C579" s="315"/>
      <c r="D579" s="315"/>
      <c r="E579" s="394"/>
    </row>
    <row r="580" s="380" customFormat="1" ht="15" customHeight="1" spans="1:10">
      <c r="A580" s="313">
        <v>2080113</v>
      </c>
      <c r="B580" s="313" t="s">
        <v>624</v>
      </c>
      <c r="C580" s="315"/>
      <c r="D580" s="315"/>
      <c r="E580" s="394"/>
    </row>
    <row r="581" s="378" customFormat="1" ht="15" customHeight="1" spans="1:10">
      <c r="A581" s="313">
        <v>2080114</v>
      </c>
      <c r="B581" s="313" t="s">
        <v>625</v>
      </c>
      <c r="C581" s="315"/>
      <c r="D581" s="315"/>
      <c r="E581" s="394"/>
    </row>
    <row r="582" s="378" customFormat="1" ht="15" customHeight="1" spans="1:10">
      <c r="A582" s="313">
        <v>2080115</v>
      </c>
      <c r="B582" s="313" t="s">
        <v>626</v>
      </c>
      <c r="C582" s="315"/>
      <c r="D582" s="315"/>
      <c r="E582" s="394"/>
    </row>
    <row r="583" s="378" customFormat="1" ht="15" customHeight="1" spans="1:10">
      <c r="A583" s="313">
        <v>2080116</v>
      </c>
      <c r="B583" s="313" t="s">
        <v>627</v>
      </c>
      <c r="C583" s="315"/>
      <c r="D583" s="315"/>
      <c r="E583" s="394"/>
    </row>
    <row r="584" s="380" customFormat="1" ht="15" customHeight="1" spans="1:10">
      <c r="A584" s="313">
        <v>2080150</v>
      </c>
      <c r="B584" s="313" t="s">
        <v>250</v>
      </c>
      <c r="C584" s="315"/>
      <c r="D584" s="315"/>
      <c r="E584" s="394"/>
    </row>
    <row r="585" s="378" customFormat="1" ht="15" customHeight="1" spans="1:10">
      <c r="A585" s="313">
        <v>2080199</v>
      </c>
      <c r="B585" s="313" t="s">
        <v>628</v>
      </c>
      <c r="C585" s="315"/>
      <c r="D585" s="315"/>
      <c r="E585" s="394"/>
    </row>
    <row r="586" s="378" customFormat="1" ht="15" customHeight="1" spans="1:10">
      <c r="A586" s="313">
        <v>20802</v>
      </c>
      <c r="B586" s="314" t="s">
        <v>629</v>
      </c>
      <c r="C586" s="315">
        <f>SUM(C587:C593)</f>
        <v>546</v>
      </c>
      <c r="D586" s="315">
        <f>SUM(D587:D593)</f>
        <v>546</v>
      </c>
      <c r="E586" s="394">
        <f>D586/C586*100</f>
        <v>100</v>
      </c>
    </row>
    <row r="587" s="378" customFormat="1" ht="15" customHeight="1" spans="1:10">
      <c r="A587" s="313">
        <v>2080201</v>
      </c>
      <c r="B587" s="313" t="s">
        <v>241</v>
      </c>
      <c r="C587" s="315"/>
      <c r="D587" s="315"/>
      <c r="E587" s="394"/>
    </row>
    <row r="588" s="378" customFormat="1" ht="15" customHeight="1" spans="1:10">
      <c r="A588" s="313">
        <v>2080202</v>
      </c>
      <c r="B588" s="313" t="s">
        <v>242</v>
      </c>
      <c r="C588" s="315"/>
      <c r="D588" s="315"/>
      <c r="E588" s="394"/>
    </row>
    <row r="589" s="378" customFormat="1" ht="15" customHeight="1" spans="1:10">
      <c r="A589" s="313">
        <v>2080203</v>
      </c>
      <c r="B589" s="313" t="s">
        <v>243</v>
      </c>
      <c r="C589" s="315"/>
      <c r="D589" s="315"/>
      <c r="E589" s="394"/>
    </row>
    <row r="590" s="378" customFormat="1" ht="15" customHeight="1" spans="1:10">
      <c r="A590" s="313">
        <v>2080206</v>
      </c>
      <c r="B590" s="313" t="s">
        <v>630</v>
      </c>
      <c r="C590" s="315"/>
      <c r="D590" s="315"/>
      <c r="E590" s="394"/>
      <c r="G590" s="395"/>
      <c r="H590" s="378"/>
      <c r="I590" s="395"/>
      <c r="J590" s="395"/>
    </row>
    <row r="591" s="378" customFormat="1" ht="15" customHeight="1" spans="1:10">
      <c r="A591" s="313">
        <v>2080207</v>
      </c>
      <c r="B591" s="313" t="s">
        <v>631</v>
      </c>
      <c r="C591" s="315"/>
      <c r="D591" s="315"/>
      <c r="E591" s="394"/>
    </row>
    <row r="592" s="378" customFormat="1" ht="15" customHeight="1" spans="1:10">
      <c r="A592" s="313">
        <v>2080209</v>
      </c>
      <c r="B592" s="313" t="s">
        <v>632</v>
      </c>
      <c r="C592" s="315"/>
      <c r="D592" s="315"/>
      <c r="E592" s="394"/>
    </row>
    <row r="593" s="378" customFormat="1" ht="15" customHeight="1" spans="1:10">
      <c r="A593" s="313">
        <v>2080299</v>
      </c>
      <c r="B593" s="313" t="s">
        <v>633</v>
      </c>
      <c r="C593" s="315">
        <v>546</v>
      </c>
      <c r="D593" s="315">
        <v>546</v>
      </c>
      <c r="E593" s="394">
        <f>D593/C593*100</f>
        <v>100</v>
      </c>
    </row>
    <row r="594" s="378" customFormat="1" ht="15" customHeight="1" spans="1:10">
      <c r="A594" s="313">
        <v>20804</v>
      </c>
      <c r="B594" s="314" t="s">
        <v>634</v>
      </c>
      <c r="C594" s="323">
        <f>C595</f>
        <v>0</v>
      </c>
      <c r="D594" s="323">
        <f>D595</f>
        <v>0</v>
      </c>
      <c r="E594" s="394"/>
    </row>
    <row r="595" s="378" customFormat="1" ht="15" customHeight="1" spans="1:10">
      <c r="A595" s="313">
        <v>2080402</v>
      </c>
      <c r="B595" s="324" t="s">
        <v>635</v>
      </c>
      <c r="C595" s="315"/>
      <c r="D595" s="315"/>
      <c r="E595" s="394"/>
    </row>
    <row r="596" s="378" customFormat="1" ht="15" customHeight="1" spans="1:10">
      <c r="A596" s="313">
        <v>20805</v>
      </c>
      <c r="B596" s="314" t="s">
        <v>636</v>
      </c>
      <c r="C596" s="325">
        <f>SUM(C597:C604)</f>
        <v>806</v>
      </c>
      <c r="D596" s="325">
        <f>SUM(D597:D604)</f>
        <v>806</v>
      </c>
      <c r="E596" s="394">
        <f>D596/C596*100</f>
        <v>100</v>
      </c>
    </row>
    <row r="597" s="378" customFormat="1" ht="15" customHeight="1" spans="1:10">
      <c r="A597" s="313">
        <v>2080501</v>
      </c>
      <c r="B597" s="313" t="s">
        <v>637</v>
      </c>
      <c r="C597" s="315">
        <v>131</v>
      </c>
      <c r="D597" s="315">
        <v>131</v>
      </c>
      <c r="E597" s="394">
        <f>D597/C597*100</f>
        <v>100</v>
      </c>
    </row>
    <row r="598" s="378" customFormat="1" ht="15" customHeight="1" spans="1:10">
      <c r="A598" s="313">
        <v>2080502</v>
      </c>
      <c r="B598" s="313" t="s">
        <v>638</v>
      </c>
      <c r="C598" s="315">
        <v>22</v>
      </c>
      <c r="D598" s="315">
        <v>22</v>
      </c>
      <c r="E598" s="394">
        <f>D598/C598*100</f>
        <v>100</v>
      </c>
    </row>
    <row r="599" s="378" customFormat="1" ht="15" customHeight="1" spans="1:10">
      <c r="A599" s="313">
        <v>2080503</v>
      </c>
      <c r="B599" s="313" t="s">
        <v>639</v>
      </c>
      <c r="C599" s="315"/>
      <c r="D599" s="315"/>
      <c r="E599" s="394"/>
    </row>
    <row r="600" s="378" customFormat="1" ht="15" customHeight="1" spans="1:10">
      <c r="A600" s="313">
        <v>2080505</v>
      </c>
      <c r="B600" s="313" t="s">
        <v>640</v>
      </c>
      <c r="C600" s="315">
        <v>504</v>
      </c>
      <c r="D600" s="315">
        <v>504</v>
      </c>
      <c r="E600" s="394">
        <f>D600/C600*100</f>
        <v>100</v>
      </c>
    </row>
    <row r="601" s="378" customFormat="1" ht="15" customHeight="1" spans="1:10">
      <c r="A601" s="313">
        <v>2080506</v>
      </c>
      <c r="B601" s="313" t="s">
        <v>641</v>
      </c>
      <c r="C601" s="315">
        <v>149</v>
      </c>
      <c r="D601" s="315">
        <v>149</v>
      </c>
      <c r="E601" s="394">
        <f>D601/C601*100</f>
        <v>100</v>
      </c>
    </row>
    <row r="602" s="378" customFormat="1" ht="15" customHeight="1" spans="1:10">
      <c r="A602" s="313">
        <v>2080507</v>
      </c>
      <c r="B602" s="313" t="s">
        <v>642</v>
      </c>
      <c r="C602" s="315"/>
      <c r="D602" s="315"/>
      <c r="E602" s="394"/>
    </row>
    <row r="603" s="378" customFormat="1" ht="15" customHeight="1" spans="1:10">
      <c r="A603" s="313">
        <v>2080508</v>
      </c>
      <c r="B603" s="313" t="s">
        <v>643</v>
      </c>
      <c r="C603" s="315"/>
      <c r="D603" s="315"/>
      <c r="E603" s="394"/>
    </row>
    <row r="604" s="378" customFormat="1" ht="15" customHeight="1" spans="1:10">
      <c r="A604" s="313">
        <v>2080599</v>
      </c>
      <c r="B604" s="313" t="s">
        <v>644</v>
      </c>
      <c r="C604" s="315"/>
      <c r="D604" s="315"/>
      <c r="E604" s="394"/>
    </row>
    <row r="605" s="378" customFormat="1" ht="15" customHeight="1" spans="1:10">
      <c r="A605" s="313">
        <v>20806</v>
      </c>
      <c r="B605" s="314" t="s">
        <v>645</v>
      </c>
      <c r="C605" s="315">
        <f>SUM(C606:C608)</f>
        <v>0</v>
      </c>
      <c r="D605" s="315">
        <f>SUM(D606:D608)</f>
        <v>0</v>
      </c>
      <c r="E605" s="394"/>
      <c r="G605" s="395"/>
      <c r="H605" s="378"/>
      <c r="I605" s="395"/>
      <c r="J605" s="395"/>
    </row>
    <row r="606" s="378" customFormat="1" ht="15" customHeight="1" spans="1:10">
      <c r="A606" s="313">
        <v>2080601</v>
      </c>
      <c r="B606" s="313" t="s">
        <v>646</v>
      </c>
      <c r="C606" s="315"/>
      <c r="D606" s="315"/>
      <c r="E606" s="394"/>
      <c r="G606" s="395"/>
      <c r="H606" s="378"/>
      <c r="I606" s="395"/>
      <c r="J606" s="395"/>
    </row>
    <row r="607" s="378" customFormat="1" ht="15" customHeight="1" spans="1:10">
      <c r="A607" s="313">
        <v>2080602</v>
      </c>
      <c r="B607" s="313" t="s">
        <v>647</v>
      </c>
      <c r="C607" s="315"/>
      <c r="D607" s="315"/>
      <c r="E607" s="394"/>
    </row>
    <row r="608" s="378" customFormat="1" ht="15" customHeight="1" spans="1:10">
      <c r="A608" s="313">
        <v>2080699</v>
      </c>
      <c r="B608" s="313" t="s">
        <v>648</v>
      </c>
      <c r="C608" s="315"/>
      <c r="D608" s="315"/>
      <c r="E608" s="394"/>
    </row>
    <row r="609" s="378" customFormat="1" ht="15" customHeight="1" spans="1:10">
      <c r="A609" s="313">
        <v>20807</v>
      </c>
      <c r="B609" s="314" t="s">
        <v>649</v>
      </c>
      <c r="C609" s="315">
        <f>SUM(C610:C618)</f>
        <v>23</v>
      </c>
      <c r="D609" s="315">
        <f>SUM(D610:D618)</f>
        <v>4</v>
      </c>
      <c r="E609" s="394">
        <f>D609/C609*100</f>
        <v>17.3913043478261</v>
      </c>
    </row>
    <row r="610" s="378" customFormat="1" ht="15" customHeight="1" spans="1:10">
      <c r="A610" s="313">
        <v>2080701</v>
      </c>
      <c r="B610" s="313" t="s">
        <v>650</v>
      </c>
      <c r="C610" s="315"/>
      <c r="D610" s="315"/>
      <c r="E610" s="394"/>
    </row>
    <row r="611" s="378" customFormat="1" ht="15" customHeight="1" spans="1:10">
      <c r="A611" s="313">
        <v>2080702</v>
      </c>
      <c r="B611" s="313" t="s">
        <v>651</v>
      </c>
      <c r="C611" s="315"/>
      <c r="D611" s="315"/>
      <c r="E611" s="394"/>
    </row>
    <row r="612" s="378" customFormat="1" ht="15" customHeight="1" spans="1:10">
      <c r="A612" s="313">
        <v>2080704</v>
      </c>
      <c r="B612" s="313" t="s">
        <v>652</v>
      </c>
      <c r="C612" s="315">
        <v>19</v>
      </c>
      <c r="D612" s="315"/>
      <c r="E612" s="394">
        <f>D612/C612*100</f>
        <v>0</v>
      </c>
    </row>
    <row r="613" s="378" customFormat="1" ht="15" customHeight="1" spans="1:10">
      <c r="A613" s="313">
        <v>2080705</v>
      </c>
      <c r="B613" s="313" t="s">
        <v>653</v>
      </c>
      <c r="C613" s="315"/>
      <c r="D613" s="315"/>
      <c r="E613" s="394"/>
    </row>
    <row r="614" s="378" customFormat="1" ht="15" customHeight="1" spans="1:10">
      <c r="A614" s="313">
        <v>2080709</v>
      </c>
      <c r="B614" s="313" t="s">
        <v>654</v>
      </c>
      <c r="C614" s="315"/>
      <c r="D614" s="315"/>
      <c r="E614" s="394"/>
      <c r="G614" s="395"/>
    </row>
    <row r="615" s="378" customFormat="1" ht="15" customHeight="1" spans="1:10">
      <c r="A615" s="313">
        <v>2080711</v>
      </c>
      <c r="B615" s="313" t="s">
        <v>655</v>
      </c>
      <c r="C615" s="315"/>
      <c r="D615" s="315"/>
      <c r="E615" s="394"/>
    </row>
    <row r="616" s="378" customFormat="1" ht="15" customHeight="1" spans="1:10">
      <c r="A616" s="313">
        <v>2080712</v>
      </c>
      <c r="B616" s="313" t="s">
        <v>656</v>
      </c>
      <c r="C616" s="315"/>
      <c r="D616" s="315"/>
      <c r="E616" s="394"/>
    </row>
    <row r="617" s="378" customFormat="1" ht="15" customHeight="1" spans="1:10">
      <c r="A617" s="313">
        <v>2080713</v>
      </c>
      <c r="B617" s="313" t="s">
        <v>657</v>
      </c>
      <c r="C617" s="315"/>
      <c r="D617" s="315"/>
      <c r="E617" s="394"/>
    </row>
    <row r="618" s="378" customFormat="1" ht="15" customHeight="1" spans="1:10">
      <c r="A618" s="313">
        <v>2080799</v>
      </c>
      <c r="B618" s="313" t="s">
        <v>658</v>
      </c>
      <c r="C618" s="315">
        <v>4</v>
      </c>
      <c r="D618" s="315">
        <v>4</v>
      </c>
      <c r="E618" s="394">
        <f>D618/C618*100</f>
        <v>100</v>
      </c>
    </row>
    <row r="619" s="378" customFormat="1" ht="15" customHeight="1" spans="1:10">
      <c r="A619" s="313">
        <v>20808</v>
      </c>
      <c r="B619" s="314" t="s">
        <v>659</v>
      </c>
      <c r="C619" s="315">
        <f>SUM(C620:C627)</f>
        <v>2</v>
      </c>
      <c r="D619" s="315">
        <f>SUM(D620:D627)</f>
        <v>2</v>
      </c>
      <c r="E619" s="394">
        <f>D619/C619*100</f>
        <v>100</v>
      </c>
      <c r="G619" s="395"/>
      <c r="H619" s="378"/>
      <c r="I619" s="395"/>
      <c r="J619" s="395"/>
    </row>
    <row r="620" s="378" customFormat="1" ht="15" customHeight="1" spans="1:10">
      <c r="A620" s="313">
        <v>2080801</v>
      </c>
      <c r="B620" s="313" t="s">
        <v>660</v>
      </c>
      <c r="C620" s="315">
        <v>2</v>
      </c>
      <c r="D620" s="315">
        <v>2</v>
      </c>
      <c r="E620" s="394">
        <f>D620/C620*100</f>
        <v>100</v>
      </c>
    </row>
    <row r="621" s="380" customFormat="1" ht="15" customHeight="1" spans="1:10">
      <c r="A621" s="313">
        <v>2080802</v>
      </c>
      <c r="B621" s="313" t="s">
        <v>661</v>
      </c>
      <c r="C621" s="315"/>
      <c r="D621" s="315"/>
      <c r="E621" s="394"/>
    </row>
    <row r="622" s="378" customFormat="1" ht="15" customHeight="1" spans="1:10">
      <c r="A622" s="313">
        <v>2080803</v>
      </c>
      <c r="B622" s="313" t="s">
        <v>662</v>
      </c>
      <c r="C622" s="315"/>
      <c r="D622" s="315"/>
      <c r="E622" s="394"/>
    </row>
    <row r="623" s="378" customFormat="1" ht="15" customHeight="1" spans="1:10">
      <c r="A623" s="313">
        <v>2080805</v>
      </c>
      <c r="B623" s="313" t="s">
        <v>663</v>
      </c>
      <c r="C623" s="315"/>
      <c r="D623" s="315"/>
      <c r="E623" s="394"/>
    </row>
    <row r="624" s="378" customFormat="1" ht="15" customHeight="1" spans="1:10">
      <c r="A624" s="313">
        <v>2080806</v>
      </c>
      <c r="B624" s="313" t="s">
        <v>664</v>
      </c>
      <c r="C624" s="315"/>
      <c r="D624" s="315"/>
      <c r="E624" s="394"/>
      <c r="G624" s="395"/>
      <c r="H624" s="378"/>
      <c r="I624" s="395"/>
      <c r="J624" s="395"/>
    </row>
    <row r="625" s="378" customFormat="1" ht="15" customHeight="1" spans="1:9">
      <c r="A625" s="313">
        <v>2080807</v>
      </c>
      <c r="B625" s="313" t="s">
        <v>665</v>
      </c>
      <c r="C625" s="315"/>
      <c r="D625" s="315"/>
      <c r="E625" s="394"/>
    </row>
    <row r="626" s="378" customFormat="1" ht="15" customHeight="1" spans="1:9">
      <c r="A626" s="313">
        <v>2080808</v>
      </c>
      <c r="B626" s="313" t="s">
        <v>666</v>
      </c>
      <c r="C626" s="315"/>
      <c r="D626" s="315"/>
      <c r="E626" s="394"/>
    </row>
    <row r="627" s="380" customFormat="1" ht="15" customHeight="1" spans="1:9">
      <c r="A627" s="313">
        <v>2080899</v>
      </c>
      <c r="B627" s="313" t="s">
        <v>667</v>
      </c>
      <c r="C627" s="315"/>
      <c r="D627" s="315"/>
      <c r="E627" s="394"/>
    </row>
    <row r="628" s="378" customFormat="1" ht="15" customHeight="1" spans="1:9">
      <c r="A628" s="313">
        <v>20809</v>
      </c>
      <c r="B628" s="314" t="s">
        <v>668</v>
      </c>
      <c r="C628" s="315">
        <f>SUM(C629:C634)</f>
        <v>0</v>
      </c>
      <c r="D628" s="315">
        <f>SUM(D629:D634)</f>
        <v>0</v>
      </c>
      <c r="E628" s="394"/>
    </row>
    <row r="629" s="378" customFormat="1" ht="15" customHeight="1" spans="1:9">
      <c r="A629" s="313">
        <v>2080901</v>
      </c>
      <c r="B629" s="313" t="s">
        <v>669</v>
      </c>
      <c r="C629" s="315"/>
      <c r="D629" s="315"/>
      <c r="E629" s="394"/>
    </row>
    <row r="630" s="378" customFormat="1" ht="15" customHeight="1" spans="1:9">
      <c r="A630" s="313">
        <v>2080902</v>
      </c>
      <c r="B630" s="313" t="s">
        <v>670</v>
      </c>
      <c r="C630" s="315"/>
      <c r="D630" s="315"/>
      <c r="E630" s="394"/>
    </row>
    <row r="631" s="380" customFormat="1" ht="15" customHeight="1" spans="1:9">
      <c r="A631" s="313">
        <v>2080903</v>
      </c>
      <c r="B631" s="313" t="s">
        <v>671</v>
      </c>
      <c r="C631" s="315"/>
      <c r="D631" s="315"/>
      <c r="E631" s="394"/>
    </row>
    <row r="632" s="378" customFormat="1" ht="15" customHeight="1" spans="1:9">
      <c r="A632" s="313">
        <v>2080904</v>
      </c>
      <c r="B632" s="313" t="s">
        <v>672</v>
      </c>
      <c r="C632" s="315"/>
      <c r="D632" s="315"/>
      <c r="E632" s="394"/>
      <c r="G632" s="395"/>
      <c r="H632" s="378"/>
      <c r="I632" s="395"/>
    </row>
    <row r="633" s="378" customFormat="1" ht="15" customHeight="1" spans="1:9">
      <c r="A633" s="313">
        <v>2080905</v>
      </c>
      <c r="B633" s="313" t="s">
        <v>673</v>
      </c>
      <c r="C633" s="315"/>
      <c r="D633" s="315"/>
      <c r="E633" s="394"/>
    </row>
    <row r="634" s="378" customFormat="1" ht="15" customHeight="1" spans="1:9">
      <c r="A634" s="313">
        <v>2080999</v>
      </c>
      <c r="B634" s="313" t="s">
        <v>674</v>
      </c>
      <c r="C634" s="315"/>
      <c r="D634" s="315"/>
      <c r="E634" s="394"/>
    </row>
    <row r="635" s="378" customFormat="1" ht="15" customHeight="1" spans="1:9">
      <c r="A635" s="313">
        <v>20810</v>
      </c>
      <c r="B635" s="314" t="s">
        <v>675</v>
      </c>
      <c r="C635" s="315">
        <f>SUM(C636:C642)</f>
        <v>0</v>
      </c>
      <c r="D635" s="315">
        <f>SUM(D636:D642)</f>
        <v>0</v>
      </c>
      <c r="E635" s="394"/>
    </row>
    <row r="636" s="378" customFormat="1" ht="15" customHeight="1" spans="1:9">
      <c r="A636" s="313">
        <v>2081001</v>
      </c>
      <c r="B636" s="313" t="s">
        <v>676</v>
      </c>
      <c r="C636" s="315"/>
      <c r="D636" s="315"/>
      <c r="E636" s="394"/>
    </row>
    <row r="637" s="378" customFormat="1" ht="15" customHeight="1" spans="1:9">
      <c r="A637" s="313">
        <v>2081002</v>
      </c>
      <c r="B637" s="313" t="s">
        <v>677</v>
      </c>
      <c r="C637" s="315"/>
      <c r="D637" s="315"/>
      <c r="E637" s="394"/>
    </row>
    <row r="638" s="378" customFormat="1" ht="15" customHeight="1" spans="1:9">
      <c r="A638" s="313">
        <v>2081003</v>
      </c>
      <c r="B638" s="313" t="s">
        <v>678</v>
      </c>
      <c r="C638" s="315"/>
      <c r="D638" s="315"/>
      <c r="E638" s="394"/>
    </row>
    <row r="639" s="378" customFormat="1" ht="15" customHeight="1" spans="1:9">
      <c r="A639" s="313">
        <v>2081004</v>
      </c>
      <c r="B639" s="313" t="s">
        <v>679</v>
      </c>
      <c r="C639" s="315"/>
      <c r="D639" s="315"/>
      <c r="E639" s="394"/>
    </row>
    <row r="640" s="378" customFormat="1" ht="15" customHeight="1" spans="1:9">
      <c r="A640" s="313">
        <v>2081005</v>
      </c>
      <c r="B640" s="313" t="s">
        <v>680</v>
      </c>
      <c r="C640" s="315"/>
      <c r="D640" s="315"/>
      <c r="E640" s="394"/>
    </row>
    <row r="641" s="378" customFormat="1" ht="15" customHeight="1" spans="1:9">
      <c r="A641" s="313">
        <v>2081006</v>
      </c>
      <c r="B641" s="313" t="s">
        <v>681</v>
      </c>
      <c r="C641" s="315"/>
      <c r="D641" s="315"/>
      <c r="E641" s="394"/>
      <c r="G641" s="395"/>
    </row>
    <row r="642" s="378" customFormat="1" ht="15" customHeight="1" spans="1:9">
      <c r="A642" s="313">
        <v>2081099</v>
      </c>
      <c r="B642" s="313" t="s">
        <v>682</v>
      </c>
      <c r="C642" s="315"/>
      <c r="D642" s="315"/>
      <c r="E642" s="394"/>
      <c r="I642" s="395"/>
    </row>
    <row r="643" s="378" customFormat="1" ht="15" customHeight="1" spans="1:9">
      <c r="A643" s="313">
        <v>20811</v>
      </c>
      <c r="B643" s="314" t="s">
        <v>683</v>
      </c>
      <c r="C643" s="315">
        <f>SUM(C644:C651)</f>
        <v>0</v>
      </c>
      <c r="D643" s="315">
        <f>SUM(D644:D651)</f>
        <v>0</v>
      </c>
      <c r="E643" s="394"/>
    </row>
    <row r="644" s="378" customFormat="1" ht="15" customHeight="1" spans="1:9">
      <c r="A644" s="313">
        <v>2081101</v>
      </c>
      <c r="B644" s="313" t="s">
        <v>241</v>
      </c>
      <c r="C644" s="315"/>
      <c r="D644" s="315"/>
      <c r="E644" s="394"/>
    </row>
    <row r="645" s="380" customFormat="1" ht="15" customHeight="1" spans="1:9">
      <c r="A645" s="313">
        <v>2081102</v>
      </c>
      <c r="B645" s="313" t="s">
        <v>242</v>
      </c>
      <c r="C645" s="315"/>
      <c r="D645" s="315"/>
      <c r="E645" s="394"/>
    </row>
    <row r="646" s="378" customFormat="1" ht="15" customHeight="1" spans="1:9">
      <c r="A646" s="313">
        <v>2081103</v>
      </c>
      <c r="B646" s="313" t="s">
        <v>243</v>
      </c>
      <c r="C646" s="315"/>
      <c r="D646" s="315"/>
      <c r="E646" s="394"/>
    </row>
    <row r="647" s="378" customFormat="1" ht="15" customHeight="1" spans="1:9">
      <c r="A647" s="313">
        <v>2081104</v>
      </c>
      <c r="B647" s="313" t="s">
        <v>684</v>
      </c>
      <c r="C647" s="315"/>
      <c r="D647" s="315"/>
      <c r="E647" s="394"/>
    </row>
    <row r="648" s="378" customFormat="1" ht="15" customHeight="1" spans="1:9">
      <c r="A648" s="313">
        <v>2081105</v>
      </c>
      <c r="B648" s="313" t="s">
        <v>685</v>
      </c>
      <c r="C648" s="315"/>
      <c r="D648" s="315"/>
      <c r="E648" s="394"/>
    </row>
    <row r="649" s="378" customFormat="1" ht="15" customHeight="1" spans="1:9">
      <c r="A649" s="313">
        <v>2081106</v>
      </c>
      <c r="B649" s="313" t="s">
        <v>686</v>
      </c>
      <c r="C649" s="315"/>
      <c r="D649" s="315"/>
      <c r="E649" s="394"/>
    </row>
    <row r="650" s="378" customFormat="1" ht="15" customHeight="1" spans="1:9">
      <c r="A650" s="313">
        <v>2081107</v>
      </c>
      <c r="B650" s="313" t="s">
        <v>687</v>
      </c>
      <c r="C650" s="315"/>
      <c r="D650" s="315"/>
      <c r="E650" s="394"/>
    </row>
    <row r="651" s="378" customFormat="1" ht="15" customHeight="1" spans="1:9">
      <c r="A651" s="313">
        <v>2081199</v>
      </c>
      <c r="B651" s="313" t="s">
        <v>688</v>
      </c>
      <c r="C651" s="315"/>
      <c r="D651" s="315"/>
      <c r="E651" s="394"/>
    </row>
    <row r="652" s="378" customFormat="1" ht="15" customHeight="1" spans="1:9">
      <c r="A652" s="313">
        <v>20816</v>
      </c>
      <c r="B652" s="314" t="s">
        <v>689</v>
      </c>
      <c r="C652" s="315">
        <f>SUM(C653:C657)</f>
        <v>0</v>
      </c>
      <c r="D652" s="315">
        <f>SUM(D653:D657)</f>
        <v>0</v>
      </c>
      <c r="E652" s="394"/>
    </row>
    <row r="653" s="380" customFormat="1" ht="15" customHeight="1" spans="1:9">
      <c r="A653" s="313">
        <v>2081601</v>
      </c>
      <c r="B653" s="313" t="s">
        <v>241</v>
      </c>
      <c r="C653" s="315"/>
      <c r="D653" s="315"/>
      <c r="E653" s="394"/>
    </row>
    <row r="654" s="378" customFormat="1" ht="15" customHeight="1" spans="1:9">
      <c r="A654" s="313">
        <v>2081602</v>
      </c>
      <c r="B654" s="313" t="s">
        <v>242</v>
      </c>
      <c r="C654" s="315"/>
      <c r="D654" s="315"/>
      <c r="E654" s="394"/>
    </row>
    <row r="655" s="378" customFormat="1" ht="15" customHeight="1" spans="1:9">
      <c r="A655" s="313">
        <v>2081603</v>
      </c>
      <c r="B655" s="313" t="s">
        <v>243</v>
      </c>
      <c r="C655" s="315"/>
      <c r="D655" s="315"/>
      <c r="E655" s="394"/>
    </row>
    <row r="656" s="378" customFormat="1" ht="15" customHeight="1" spans="1:9">
      <c r="A656" s="313">
        <v>2081650</v>
      </c>
      <c r="B656" s="313" t="s">
        <v>250</v>
      </c>
      <c r="C656" s="315"/>
      <c r="D656" s="315"/>
      <c r="E656" s="394"/>
    </row>
    <row r="657" s="378" customFormat="1" ht="15" customHeight="1" spans="1:5">
      <c r="A657" s="313">
        <v>2081699</v>
      </c>
      <c r="B657" s="313" t="s">
        <v>690</v>
      </c>
      <c r="C657" s="315"/>
      <c r="D657" s="315"/>
      <c r="E657" s="394"/>
    </row>
    <row r="658" s="378" customFormat="1" ht="15" customHeight="1" spans="1:5">
      <c r="A658" s="313">
        <v>20819</v>
      </c>
      <c r="B658" s="314" t="s">
        <v>691</v>
      </c>
      <c r="C658" s="315">
        <f>SUM(C659:C660)</f>
        <v>0</v>
      </c>
      <c r="D658" s="315">
        <f>SUM(D659:D660)</f>
        <v>0</v>
      </c>
      <c r="E658" s="394"/>
    </row>
    <row r="659" s="380" customFormat="1" ht="15" customHeight="1" spans="1:5">
      <c r="A659" s="313">
        <v>2081901</v>
      </c>
      <c r="B659" s="313" t="s">
        <v>692</v>
      </c>
      <c r="C659" s="315"/>
      <c r="D659" s="315"/>
      <c r="E659" s="394"/>
    </row>
    <row r="660" s="378" customFormat="1" ht="15" customHeight="1" spans="1:5">
      <c r="A660" s="313">
        <v>2081902</v>
      </c>
      <c r="B660" s="313" t="s">
        <v>693</v>
      </c>
      <c r="C660" s="315"/>
      <c r="D660" s="315"/>
      <c r="E660" s="394"/>
    </row>
    <row r="661" s="378" customFormat="1" ht="15" customHeight="1" spans="1:5">
      <c r="A661" s="313">
        <v>20820</v>
      </c>
      <c r="B661" s="314" t="s">
        <v>694</v>
      </c>
      <c r="C661" s="315">
        <f>SUM(C662:C663)</f>
        <v>0</v>
      </c>
      <c r="D661" s="315">
        <f>SUM(D662:D663)</f>
        <v>0</v>
      </c>
      <c r="E661" s="394"/>
    </row>
    <row r="662" s="378" customFormat="1" ht="15" customHeight="1" spans="1:5">
      <c r="A662" s="313">
        <v>2082001</v>
      </c>
      <c r="B662" s="313" t="s">
        <v>695</v>
      </c>
      <c r="C662" s="315"/>
      <c r="D662" s="315"/>
      <c r="E662" s="394"/>
    </row>
    <row r="663" s="378" customFormat="1" ht="15" customHeight="1" spans="1:5">
      <c r="A663" s="313">
        <v>2082002</v>
      </c>
      <c r="B663" s="313" t="s">
        <v>696</v>
      </c>
      <c r="C663" s="315"/>
      <c r="D663" s="315"/>
      <c r="E663" s="394"/>
    </row>
    <row r="664" s="378" customFormat="1" ht="15" customHeight="1" spans="1:5">
      <c r="A664" s="313">
        <v>20821</v>
      </c>
      <c r="B664" s="314" t="s">
        <v>697</v>
      </c>
      <c r="C664" s="315">
        <f>SUM(C665:C666)</f>
        <v>0</v>
      </c>
      <c r="D664" s="315">
        <f>SUM(D665:D666)</f>
        <v>0</v>
      </c>
      <c r="E664" s="394"/>
    </row>
    <row r="665" s="378" customFormat="1" ht="15" customHeight="1" spans="1:5">
      <c r="A665" s="313">
        <v>2082101</v>
      </c>
      <c r="B665" s="313" t="s">
        <v>698</v>
      </c>
      <c r="C665" s="315"/>
      <c r="D665" s="315"/>
      <c r="E665" s="394"/>
    </row>
    <row r="666" s="380" customFormat="1" ht="15" customHeight="1" spans="1:5">
      <c r="A666" s="313">
        <v>2082102</v>
      </c>
      <c r="B666" s="313" t="s">
        <v>699</v>
      </c>
      <c r="C666" s="315"/>
      <c r="D666" s="315"/>
      <c r="E666" s="394"/>
    </row>
    <row r="667" s="378" customFormat="1" ht="15" customHeight="1" spans="1:5">
      <c r="A667" s="313">
        <v>20824</v>
      </c>
      <c r="B667" s="314" t="s">
        <v>700</v>
      </c>
      <c r="C667" s="315">
        <f>SUM(C668:C669)</f>
        <v>0</v>
      </c>
      <c r="D667" s="315">
        <f>SUM(D668:D669)</f>
        <v>0</v>
      </c>
      <c r="E667" s="394"/>
    </row>
    <row r="668" s="378" customFormat="1" ht="15" customHeight="1" spans="1:5">
      <c r="A668" s="313">
        <v>2082401</v>
      </c>
      <c r="B668" s="313" t="s">
        <v>701</v>
      </c>
      <c r="C668" s="315"/>
      <c r="D668" s="315"/>
      <c r="E668" s="394"/>
    </row>
    <row r="669" s="378" customFormat="1" ht="15" customHeight="1" spans="1:5">
      <c r="A669" s="313">
        <v>2082402</v>
      </c>
      <c r="B669" s="313" t="s">
        <v>702</v>
      </c>
      <c r="C669" s="315"/>
      <c r="D669" s="315"/>
      <c r="E669" s="394"/>
    </row>
    <row r="670" s="378" customFormat="1" ht="15" customHeight="1" spans="1:5">
      <c r="A670" s="313">
        <v>20825</v>
      </c>
      <c r="B670" s="314" t="s">
        <v>703</v>
      </c>
      <c r="C670" s="315">
        <f>SUM(C671:C672)</f>
        <v>0</v>
      </c>
      <c r="D670" s="315">
        <f>SUM(D671:D672)</f>
        <v>0</v>
      </c>
      <c r="E670" s="394"/>
    </row>
    <row r="671" s="378" customFormat="1" ht="15" customHeight="1" spans="1:5">
      <c r="A671" s="313">
        <v>2082501</v>
      </c>
      <c r="B671" s="313" t="s">
        <v>704</v>
      </c>
      <c r="C671" s="315"/>
      <c r="D671" s="315"/>
      <c r="E671" s="394"/>
    </row>
    <row r="672" s="378" customFormat="1" ht="15" customHeight="1" spans="1:5">
      <c r="A672" s="313">
        <v>2082502</v>
      </c>
      <c r="B672" s="313" t="s">
        <v>705</v>
      </c>
      <c r="C672" s="315"/>
      <c r="D672" s="315"/>
      <c r="E672" s="394"/>
    </row>
    <row r="673" s="378" customFormat="1" ht="15" customHeight="1" spans="1:10">
      <c r="A673" s="313">
        <v>20826</v>
      </c>
      <c r="B673" s="314" t="s">
        <v>706</v>
      </c>
      <c r="C673" s="315">
        <f>SUM(C674:C676)</f>
        <v>0</v>
      </c>
      <c r="D673" s="315">
        <f>SUM(D674:D676)</f>
        <v>0</v>
      </c>
      <c r="E673" s="394"/>
    </row>
    <row r="674" s="380" customFormat="1" ht="15" customHeight="1" spans="1:10">
      <c r="A674" s="313">
        <v>2082601</v>
      </c>
      <c r="B674" s="313" t="s">
        <v>707</v>
      </c>
      <c r="C674" s="315"/>
      <c r="D674" s="315"/>
      <c r="E674" s="394"/>
    </row>
    <row r="675" s="378" customFormat="1" ht="15" customHeight="1" spans="1:10">
      <c r="A675" s="313">
        <v>2082602</v>
      </c>
      <c r="B675" s="313" t="s">
        <v>708</v>
      </c>
      <c r="C675" s="315"/>
      <c r="D675" s="315"/>
      <c r="E675" s="394"/>
    </row>
    <row r="676" s="378" customFormat="1" ht="15" customHeight="1" spans="1:10">
      <c r="A676" s="313">
        <v>2082699</v>
      </c>
      <c r="B676" s="313" t="s">
        <v>709</v>
      </c>
      <c r="C676" s="315"/>
      <c r="D676" s="315"/>
      <c r="E676" s="394"/>
    </row>
    <row r="677" s="378" customFormat="1" ht="15" customHeight="1" spans="1:10">
      <c r="A677" s="313">
        <v>20827</v>
      </c>
      <c r="B677" s="314" t="s">
        <v>710</v>
      </c>
      <c r="C677" s="315">
        <f>SUM(C678:C680)</f>
        <v>0</v>
      </c>
      <c r="D677" s="315">
        <f>SUM(D678:D680)</f>
        <v>0</v>
      </c>
      <c r="E677" s="394"/>
    </row>
    <row r="678" s="378" customFormat="1" ht="15" customHeight="1" spans="1:10">
      <c r="A678" s="313">
        <v>2082701</v>
      </c>
      <c r="B678" s="313" t="s">
        <v>711</v>
      </c>
      <c r="C678" s="315"/>
      <c r="D678" s="315"/>
      <c r="E678" s="394"/>
    </row>
    <row r="679" s="380" customFormat="1" ht="15" customHeight="1" spans="1:10">
      <c r="A679" s="313">
        <v>2082702</v>
      </c>
      <c r="B679" s="313" t="s">
        <v>712</v>
      </c>
      <c r="C679" s="315"/>
      <c r="D679" s="315"/>
      <c r="E679" s="394"/>
    </row>
    <row r="680" s="378" customFormat="1" ht="15" customHeight="1" spans="1:10">
      <c r="A680" s="313">
        <v>2082799</v>
      </c>
      <c r="B680" s="313" t="s">
        <v>713</v>
      </c>
      <c r="C680" s="315"/>
      <c r="D680" s="315"/>
      <c r="E680" s="394"/>
    </row>
    <row r="681" s="378" customFormat="1" ht="15" customHeight="1" spans="1:10">
      <c r="A681" s="313">
        <v>20828</v>
      </c>
      <c r="B681" s="314" t="s">
        <v>714</v>
      </c>
      <c r="C681" s="315">
        <f>SUM(C682:C689)</f>
        <v>0</v>
      </c>
      <c r="D681" s="315">
        <f>SUM(D682:D689)</f>
        <v>0</v>
      </c>
      <c r="E681" s="394"/>
    </row>
    <row r="682" s="378" customFormat="1" ht="15" customHeight="1" spans="1:10">
      <c r="A682" s="313">
        <v>2082801</v>
      </c>
      <c r="B682" s="313" t="s">
        <v>241</v>
      </c>
      <c r="C682" s="315"/>
      <c r="D682" s="315"/>
      <c r="E682" s="394"/>
      <c r="G682" s="395"/>
      <c r="H682" s="378"/>
      <c r="I682" s="395"/>
      <c r="J682" s="395"/>
    </row>
    <row r="683" s="378" customFormat="1" ht="15" customHeight="1" spans="1:10">
      <c r="A683" s="313">
        <v>2082802</v>
      </c>
      <c r="B683" s="313" t="s">
        <v>242</v>
      </c>
      <c r="C683" s="315"/>
      <c r="D683" s="315"/>
      <c r="E683" s="394"/>
      <c r="G683" s="395"/>
      <c r="H683" s="378"/>
      <c r="J683" s="395"/>
    </row>
    <row r="684" s="382" customFormat="1" ht="15" customHeight="1" spans="1:10">
      <c r="A684" s="313">
        <v>2082803</v>
      </c>
      <c r="B684" s="313" t="s">
        <v>243</v>
      </c>
      <c r="C684" s="315"/>
      <c r="D684" s="315"/>
      <c r="E684" s="394"/>
      <c r="I684" s="399"/>
    </row>
    <row r="685" s="378" customFormat="1" ht="15" customHeight="1" spans="1:10">
      <c r="A685" s="313">
        <v>2082804</v>
      </c>
      <c r="B685" s="313" t="s">
        <v>715</v>
      </c>
      <c r="C685" s="315"/>
      <c r="D685" s="315"/>
      <c r="E685" s="394"/>
    </row>
    <row r="686" s="378" customFormat="1" ht="15" customHeight="1" spans="1:10">
      <c r="A686" s="313">
        <v>2082805</v>
      </c>
      <c r="B686" s="313" t="s">
        <v>716</v>
      </c>
      <c r="C686" s="315"/>
      <c r="D686" s="315"/>
      <c r="E686" s="394"/>
    </row>
    <row r="687" s="380" customFormat="1" ht="15" customHeight="1" spans="1:10">
      <c r="A687" s="313">
        <v>2082806</v>
      </c>
      <c r="B687" s="313" t="s">
        <v>281</v>
      </c>
      <c r="C687" s="315"/>
      <c r="D687" s="315"/>
      <c r="E687" s="394"/>
    </row>
    <row r="688" s="378" customFormat="1" ht="15" customHeight="1" spans="1:10">
      <c r="A688" s="313">
        <v>2082850</v>
      </c>
      <c r="B688" s="313" t="s">
        <v>250</v>
      </c>
      <c r="C688" s="315"/>
      <c r="D688" s="315"/>
      <c r="E688" s="394"/>
      <c r="J688" s="395"/>
    </row>
    <row r="689" s="378" customFormat="1" ht="15" customHeight="1" spans="1:10">
      <c r="A689" s="313">
        <v>2082899</v>
      </c>
      <c r="B689" s="313" t="s">
        <v>717</v>
      </c>
      <c r="C689" s="315"/>
      <c r="D689" s="315"/>
      <c r="E689" s="394"/>
    </row>
    <row r="690" s="380" customFormat="1" ht="15" customHeight="1" spans="1:10">
      <c r="A690" s="313">
        <v>20830</v>
      </c>
      <c r="B690" s="314" t="s">
        <v>718</v>
      </c>
      <c r="C690" s="315">
        <f>SUM(C691:C692)</f>
        <v>0</v>
      </c>
      <c r="D690" s="315">
        <f>SUM(D691:D692)</f>
        <v>0</v>
      </c>
      <c r="E690" s="394"/>
      <c r="J690" s="397"/>
    </row>
    <row r="691" s="378" customFormat="1" ht="15" customHeight="1" spans="1:10">
      <c r="A691" s="313">
        <v>2083001</v>
      </c>
      <c r="B691" s="313" t="s">
        <v>719</v>
      </c>
      <c r="C691" s="315"/>
      <c r="D691" s="315"/>
      <c r="E691" s="394"/>
    </row>
    <row r="692" s="378" customFormat="1" ht="15" customHeight="1" spans="1:10">
      <c r="A692" s="313">
        <v>2083099</v>
      </c>
      <c r="B692" s="313" t="s">
        <v>720</v>
      </c>
      <c r="C692" s="315"/>
      <c r="D692" s="315"/>
      <c r="E692" s="394"/>
    </row>
    <row r="693" s="380" customFormat="1" ht="15" customHeight="1" spans="1:10">
      <c r="A693" s="313">
        <v>20899</v>
      </c>
      <c r="B693" s="314" t="s">
        <v>721</v>
      </c>
      <c r="C693" s="315">
        <f>C694</f>
        <v>967</v>
      </c>
      <c r="D693" s="315">
        <f>D694</f>
        <v>962</v>
      </c>
      <c r="E693" s="394">
        <f>D693/C693*100</f>
        <v>99.482936918304</v>
      </c>
    </row>
    <row r="694" s="378" customFormat="1" ht="15" customHeight="1" spans="1:10">
      <c r="A694" s="313">
        <v>2089999</v>
      </c>
      <c r="B694" s="313" t="s">
        <v>722</v>
      </c>
      <c r="C694" s="315">
        <v>967</v>
      </c>
      <c r="D694" s="315">
        <v>962</v>
      </c>
      <c r="E694" s="394">
        <f>D694/C694*100</f>
        <v>99.482936918304</v>
      </c>
    </row>
    <row r="695" s="378" customFormat="1" ht="15" customHeight="1" spans="1:10">
      <c r="A695" s="313">
        <v>210</v>
      </c>
      <c r="B695" s="314" t="s">
        <v>723</v>
      </c>
      <c r="C695" s="315">
        <f>C696+C701+C716+C720+C732+C736+C741+C745+C749+C752+C761+C768+C773+C776</f>
        <v>446</v>
      </c>
      <c r="D695" s="315">
        <f>D696+D701+D716+D720+D732+D736+D741+D745+D749+D752+D761+D768+D773+D776</f>
        <v>445</v>
      </c>
      <c r="E695" s="394">
        <f>D695/C695*100</f>
        <v>99.7757847533632</v>
      </c>
    </row>
    <row r="696" s="380" customFormat="1" ht="15" customHeight="1" spans="1:10">
      <c r="A696" s="313">
        <v>21001</v>
      </c>
      <c r="B696" s="314" t="s">
        <v>724</v>
      </c>
      <c r="C696" s="315">
        <f>SUM(C697:C700)</f>
        <v>0</v>
      </c>
      <c r="D696" s="315">
        <f>SUM(D697:D700)</f>
        <v>0</v>
      </c>
      <c r="E696" s="394"/>
    </row>
    <row r="697" s="378" customFormat="1" ht="15" customHeight="1" spans="1:10">
      <c r="A697" s="313">
        <v>2100101</v>
      </c>
      <c r="B697" s="313" t="s">
        <v>241</v>
      </c>
      <c r="C697" s="315"/>
      <c r="D697" s="315"/>
      <c r="E697" s="394"/>
    </row>
    <row r="698" s="378" customFormat="1" ht="15" customHeight="1" spans="1:10">
      <c r="A698" s="313">
        <v>2100102</v>
      </c>
      <c r="B698" s="313" t="s">
        <v>242</v>
      </c>
      <c r="C698" s="315"/>
      <c r="D698" s="315"/>
      <c r="E698" s="394"/>
    </row>
    <row r="699" s="380" customFormat="1" ht="15" customHeight="1" spans="1:10">
      <c r="A699" s="313">
        <v>2100103</v>
      </c>
      <c r="B699" s="313" t="s">
        <v>243</v>
      </c>
      <c r="C699" s="315"/>
      <c r="D699" s="315"/>
      <c r="E699" s="394"/>
    </row>
    <row r="700" s="378" customFormat="1" ht="15" customHeight="1" spans="1:10">
      <c r="A700" s="313">
        <v>2100199</v>
      </c>
      <c r="B700" s="313" t="s">
        <v>725</v>
      </c>
      <c r="C700" s="315"/>
      <c r="D700" s="315"/>
      <c r="E700" s="394"/>
    </row>
    <row r="701" s="380" customFormat="1" ht="15" customHeight="1" spans="1:10">
      <c r="A701" s="313">
        <v>21002</v>
      </c>
      <c r="B701" s="314" t="s">
        <v>726</v>
      </c>
      <c r="C701" s="315">
        <f>SUM(C702:C715)</f>
        <v>0</v>
      </c>
      <c r="D701" s="315">
        <f>SUM(D702:D715)</f>
        <v>0</v>
      </c>
      <c r="E701" s="394"/>
    </row>
    <row r="702" s="378" customFormat="1" ht="15" customHeight="1" spans="1:10">
      <c r="A702" s="313">
        <v>2100201</v>
      </c>
      <c r="B702" s="313" t="s">
        <v>727</v>
      </c>
      <c r="C702" s="315"/>
      <c r="D702" s="315"/>
      <c r="E702" s="394"/>
    </row>
    <row r="703" s="378" customFormat="1" ht="15" customHeight="1" spans="1:10">
      <c r="A703" s="313">
        <v>2100202</v>
      </c>
      <c r="B703" s="313" t="s">
        <v>728</v>
      </c>
      <c r="C703" s="315"/>
      <c r="D703" s="315"/>
      <c r="E703" s="394"/>
    </row>
    <row r="704" s="378" customFormat="1" ht="15" customHeight="1" spans="1:10">
      <c r="A704" s="313">
        <v>2100203</v>
      </c>
      <c r="B704" s="313" t="s">
        <v>729</v>
      </c>
      <c r="C704" s="315"/>
      <c r="D704" s="315"/>
      <c r="E704" s="394"/>
    </row>
    <row r="705" s="378" customFormat="1" ht="15" customHeight="1" spans="1:10">
      <c r="A705" s="313">
        <v>2100204</v>
      </c>
      <c r="B705" s="313" t="s">
        <v>730</v>
      </c>
      <c r="C705" s="315"/>
      <c r="D705" s="315"/>
      <c r="E705" s="394"/>
    </row>
    <row r="706" s="378" customFormat="1" ht="15" customHeight="1" spans="1:10">
      <c r="A706" s="313">
        <v>2100205</v>
      </c>
      <c r="B706" s="313" t="s">
        <v>731</v>
      </c>
      <c r="C706" s="315"/>
      <c r="D706" s="315"/>
      <c r="E706" s="394"/>
    </row>
    <row r="707" s="378" customFormat="1" ht="15" customHeight="1" spans="1:10">
      <c r="A707" s="313">
        <v>2100206</v>
      </c>
      <c r="B707" s="313" t="s">
        <v>732</v>
      </c>
      <c r="C707" s="315"/>
      <c r="D707" s="315"/>
      <c r="E707" s="394"/>
    </row>
    <row r="708" s="378" customFormat="1" ht="15" customHeight="1" spans="1:10">
      <c r="A708" s="313">
        <v>2100207</v>
      </c>
      <c r="B708" s="313" t="s">
        <v>733</v>
      </c>
      <c r="C708" s="315"/>
      <c r="D708" s="315"/>
      <c r="E708" s="394"/>
      <c r="G708" s="395"/>
      <c r="H708" s="378"/>
      <c r="I708" s="395"/>
      <c r="J708" s="395"/>
    </row>
    <row r="709" s="378" customFormat="1" ht="15" customHeight="1" spans="1:10">
      <c r="A709" s="313">
        <v>2100208</v>
      </c>
      <c r="B709" s="313" t="s">
        <v>734</v>
      </c>
      <c r="C709" s="315"/>
      <c r="D709" s="315"/>
      <c r="E709" s="394"/>
    </row>
    <row r="710" s="378" customFormat="1" ht="15" customHeight="1" spans="1:10">
      <c r="A710" s="313">
        <v>2100209</v>
      </c>
      <c r="B710" s="313" t="s">
        <v>735</v>
      </c>
      <c r="C710" s="315"/>
      <c r="D710" s="315"/>
      <c r="E710" s="394"/>
    </row>
    <row r="711" s="378" customFormat="1" ht="15" customHeight="1" spans="1:10">
      <c r="A711" s="313">
        <v>2100210</v>
      </c>
      <c r="B711" s="313" t="s">
        <v>736</v>
      </c>
      <c r="C711" s="315"/>
      <c r="D711" s="315"/>
      <c r="E711" s="394"/>
    </row>
    <row r="712" s="378" customFormat="1" ht="15" customHeight="1" spans="1:10">
      <c r="A712" s="313">
        <v>2100211</v>
      </c>
      <c r="B712" s="313" t="s">
        <v>737</v>
      </c>
      <c r="C712" s="315"/>
      <c r="D712" s="315"/>
      <c r="E712" s="394"/>
    </row>
    <row r="713" s="378" customFormat="1" ht="15" customHeight="1" spans="1:10">
      <c r="A713" s="313">
        <v>2100212</v>
      </c>
      <c r="B713" s="313" t="s">
        <v>738</v>
      </c>
      <c r="C713" s="315"/>
      <c r="D713" s="315"/>
      <c r="E713" s="394"/>
    </row>
    <row r="714" s="378" customFormat="1" ht="15" customHeight="1" spans="1:10">
      <c r="A714" s="313">
        <v>2100213</v>
      </c>
      <c r="B714" s="313" t="s">
        <v>739</v>
      </c>
      <c r="C714" s="315"/>
      <c r="D714" s="315"/>
      <c r="E714" s="394"/>
      <c r="I714" s="395"/>
      <c r="J714" s="395"/>
    </row>
    <row r="715" s="378" customFormat="1" ht="15" customHeight="1" spans="1:10">
      <c r="A715" s="313">
        <v>2100299</v>
      </c>
      <c r="B715" s="313" t="s">
        <v>740</v>
      </c>
      <c r="C715" s="315"/>
      <c r="D715" s="315"/>
      <c r="E715" s="394"/>
      <c r="I715" s="395"/>
      <c r="J715" s="395"/>
    </row>
    <row r="716" s="378" customFormat="1" ht="15" customHeight="1" spans="1:10">
      <c r="A716" s="313">
        <v>21003</v>
      </c>
      <c r="B716" s="314" t="s">
        <v>741</v>
      </c>
      <c r="C716" s="315">
        <f>SUM(C717:C719)</f>
        <v>293</v>
      </c>
      <c r="D716" s="315">
        <f>SUM(D717:D719)</f>
        <v>292</v>
      </c>
      <c r="E716" s="394">
        <f>D716/C716*100</f>
        <v>99.6587030716723</v>
      </c>
    </row>
    <row r="717" s="378" customFormat="1" ht="15" customHeight="1" spans="1:10">
      <c r="A717" s="313">
        <v>2100301</v>
      </c>
      <c r="B717" s="313" t="s">
        <v>742</v>
      </c>
      <c r="C717" s="315"/>
      <c r="D717" s="315"/>
      <c r="E717" s="394"/>
    </row>
    <row r="718" s="378" customFormat="1" ht="15" customHeight="1" spans="1:10">
      <c r="A718" s="313">
        <v>2100302</v>
      </c>
      <c r="B718" s="313" t="s">
        <v>743</v>
      </c>
      <c r="C718" s="315">
        <v>285</v>
      </c>
      <c r="D718" s="315">
        <v>285</v>
      </c>
      <c r="E718" s="394">
        <f>D718/C718*100</f>
        <v>100</v>
      </c>
    </row>
    <row r="719" s="378" customFormat="1" ht="15" customHeight="1" spans="1:10">
      <c r="A719" s="313">
        <v>2100399</v>
      </c>
      <c r="B719" s="313" t="s">
        <v>744</v>
      </c>
      <c r="C719" s="315">
        <v>8</v>
      </c>
      <c r="D719" s="315">
        <v>7</v>
      </c>
      <c r="E719" s="394">
        <f>D719/C719*100</f>
        <v>87.5</v>
      </c>
    </row>
    <row r="720" s="378" customFormat="1" ht="15" customHeight="1" spans="1:10">
      <c r="A720" s="313">
        <v>21004</v>
      </c>
      <c r="B720" s="314" t="s">
        <v>745</v>
      </c>
      <c r="C720" s="315">
        <f>SUM(C721:C731)</f>
        <v>14</v>
      </c>
      <c r="D720" s="315">
        <f>SUM(D721:D731)</f>
        <v>14</v>
      </c>
      <c r="E720" s="394">
        <f>D720/C720*100</f>
        <v>100</v>
      </c>
    </row>
    <row r="721" s="378" customFormat="1" ht="15" customHeight="1" spans="1:10">
      <c r="A721" s="313">
        <v>2100401</v>
      </c>
      <c r="B721" s="313" t="s">
        <v>746</v>
      </c>
      <c r="C721" s="315"/>
      <c r="D721" s="315"/>
      <c r="E721" s="394"/>
    </row>
    <row r="722" s="378" customFormat="1" ht="15" customHeight="1" spans="1:10">
      <c r="A722" s="313">
        <v>2100402</v>
      </c>
      <c r="B722" s="313" t="s">
        <v>747</v>
      </c>
      <c r="C722" s="315"/>
      <c r="D722" s="315"/>
      <c r="E722" s="394"/>
    </row>
    <row r="723" s="378" customFormat="1" ht="15" customHeight="1" spans="1:10">
      <c r="A723" s="313">
        <v>2100403</v>
      </c>
      <c r="B723" s="313" t="s">
        <v>748</v>
      </c>
      <c r="C723" s="315"/>
      <c r="D723" s="315"/>
      <c r="E723" s="394"/>
    </row>
    <row r="724" s="378" customFormat="1" ht="15" customHeight="1" spans="1:10">
      <c r="A724" s="313">
        <v>2100404</v>
      </c>
      <c r="B724" s="313" t="s">
        <v>749</v>
      </c>
      <c r="C724" s="315"/>
      <c r="D724" s="315"/>
      <c r="E724" s="394"/>
    </row>
    <row r="725" s="378" customFormat="1" ht="15" customHeight="1" spans="1:10">
      <c r="A725" s="313">
        <v>2100405</v>
      </c>
      <c r="B725" s="313" t="s">
        <v>750</v>
      </c>
      <c r="C725" s="315"/>
      <c r="D725" s="315"/>
      <c r="E725" s="394"/>
    </row>
    <row r="726" s="378" customFormat="1" ht="15" customHeight="1" spans="1:10">
      <c r="A726" s="313">
        <v>2100406</v>
      </c>
      <c r="B726" s="313" t="s">
        <v>751</v>
      </c>
      <c r="C726" s="315"/>
      <c r="D726" s="315"/>
      <c r="E726" s="394"/>
    </row>
    <row r="727" s="378" customFormat="1" ht="15" customHeight="1" spans="1:10">
      <c r="A727" s="313">
        <v>2100407</v>
      </c>
      <c r="B727" s="313" t="s">
        <v>752</v>
      </c>
      <c r="C727" s="315"/>
      <c r="D727" s="315"/>
      <c r="E727" s="394"/>
      <c r="G727" s="395"/>
      <c r="H727" s="378"/>
      <c r="I727" s="395"/>
      <c r="J727" s="395"/>
    </row>
    <row r="728" s="378" customFormat="1" ht="15" customHeight="1" spans="1:10">
      <c r="A728" s="313">
        <v>2100408</v>
      </c>
      <c r="B728" s="313" t="s">
        <v>753</v>
      </c>
      <c r="C728" s="315">
        <v>8</v>
      </c>
      <c r="D728" s="315">
        <v>8</v>
      </c>
      <c r="E728" s="394">
        <f>D728/C728*100</f>
        <v>100</v>
      </c>
    </row>
    <row r="729" s="378" customFormat="1" ht="15" customHeight="1" spans="1:10">
      <c r="A729" s="313">
        <v>2100409</v>
      </c>
      <c r="B729" s="313" t="s">
        <v>754</v>
      </c>
      <c r="C729" s="315">
        <v>6</v>
      </c>
      <c r="D729" s="315">
        <v>6</v>
      </c>
      <c r="E729" s="394">
        <f>D729/C729*100</f>
        <v>100</v>
      </c>
      <c r="I729" s="395"/>
      <c r="J729" s="395"/>
    </row>
    <row r="730" s="378" customFormat="1" ht="15" customHeight="1" spans="1:10">
      <c r="A730" s="313">
        <v>2100410</v>
      </c>
      <c r="B730" s="313" t="s">
        <v>755</v>
      </c>
      <c r="C730" s="315"/>
      <c r="D730" s="315"/>
      <c r="E730" s="394"/>
    </row>
    <row r="731" s="378" customFormat="1" ht="15" customHeight="1" spans="1:10">
      <c r="A731" s="313">
        <v>2100499</v>
      </c>
      <c r="B731" s="313" t="s">
        <v>756</v>
      </c>
      <c r="C731" s="315"/>
      <c r="D731" s="315"/>
      <c r="E731" s="394"/>
      <c r="G731" s="395"/>
      <c r="H731" s="378"/>
      <c r="I731" s="395"/>
      <c r="J731" s="395"/>
    </row>
    <row r="732" s="378" customFormat="1" ht="15" customHeight="1" spans="1:10">
      <c r="A732" s="313">
        <v>21007</v>
      </c>
      <c r="B732" s="314" t="s">
        <v>757</v>
      </c>
      <c r="C732" s="315">
        <f>SUM(C733:C735)</f>
        <v>0</v>
      </c>
      <c r="D732" s="315">
        <f>SUM(D733:D735)</f>
        <v>0</v>
      </c>
      <c r="E732" s="394"/>
    </row>
    <row r="733" s="378" customFormat="1" ht="15" customHeight="1" spans="1:10">
      <c r="A733" s="313">
        <v>2100716</v>
      </c>
      <c r="B733" s="313" t="s">
        <v>758</v>
      </c>
      <c r="C733" s="315"/>
      <c r="D733" s="315"/>
      <c r="E733" s="394"/>
    </row>
    <row r="734" s="378" customFormat="1" ht="15" customHeight="1" spans="1:10">
      <c r="A734" s="313">
        <v>2100717</v>
      </c>
      <c r="B734" s="313" t="s">
        <v>759</v>
      </c>
      <c r="C734" s="315"/>
      <c r="D734" s="315"/>
      <c r="E734" s="394"/>
      <c r="I734" s="395"/>
    </row>
    <row r="735" s="378" customFormat="1" ht="15" customHeight="1" spans="1:10">
      <c r="A735" s="313">
        <v>2100799</v>
      </c>
      <c r="B735" s="313" t="s">
        <v>760</v>
      </c>
      <c r="C735" s="315"/>
      <c r="D735" s="315"/>
      <c r="E735" s="394"/>
    </row>
    <row r="736" s="378" customFormat="1" ht="15" customHeight="1" spans="1:10">
      <c r="A736" s="313">
        <v>21011</v>
      </c>
      <c r="B736" s="314" t="s">
        <v>761</v>
      </c>
      <c r="C736" s="315">
        <f>SUM(C737:C740)</f>
        <v>102</v>
      </c>
      <c r="D736" s="315">
        <f>SUM(D737:D740)</f>
        <v>102</v>
      </c>
      <c r="E736" s="394">
        <f>D736/C736*100</f>
        <v>100</v>
      </c>
    </row>
    <row r="737" s="378" customFormat="1" ht="15" customHeight="1" spans="1:10">
      <c r="A737" s="313">
        <v>2101101</v>
      </c>
      <c r="B737" s="313" t="s">
        <v>762</v>
      </c>
      <c r="C737" s="315">
        <v>28</v>
      </c>
      <c r="D737" s="315">
        <v>28</v>
      </c>
      <c r="E737" s="394">
        <f>D737/C737*100</f>
        <v>100</v>
      </c>
    </row>
    <row r="738" s="378" customFormat="1" ht="15" customHeight="1" spans="1:10">
      <c r="A738" s="313">
        <v>2101102</v>
      </c>
      <c r="B738" s="313" t="s">
        <v>763</v>
      </c>
      <c r="C738" s="315">
        <v>61</v>
      </c>
      <c r="D738" s="315">
        <v>61</v>
      </c>
      <c r="E738" s="394">
        <f>D738/C738*100</f>
        <v>100</v>
      </c>
    </row>
    <row r="739" s="378" customFormat="1" ht="15" customHeight="1" spans="1:10">
      <c r="A739" s="313">
        <v>2101103</v>
      </c>
      <c r="B739" s="313" t="s">
        <v>764</v>
      </c>
      <c r="C739" s="315">
        <v>13</v>
      </c>
      <c r="D739" s="315">
        <v>13</v>
      </c>
      <c r="E739" s="394">
        <f>D739/C739*100</f>
        <v>100</v>
      </c>
      <c r="I739" s="395"/>
    </row>
    <row r="740" s="378" customFormat="1" ht="15" customHeight="1" spans="1:10">
      <c r="A740" s="313">
        <v>2101199</v>
      </c>
      <c r="B740" s="313" t="s">
        <v>765</v>
      </c>
      <c r="C740" s="315"/>
      <c r="D740" s="315"/>
      <c r="E740" s="394"/>
    </row>
    <row r="741" s="378" customFormat="1" ht="15" customHeight="1" spans="1:10">
      <c r="A741" s="313">
        <v>21012</v>
      </c>
      <c r="B741" s="314" t="s">
        <v>766</v>
      </c>
      <c r="C741" s="315">
        <f>SUM(C742:C744)</f>
        <v>0</v>
      </c>
      <c r="D741" s="315">
        <f>SUM(D742:D744)</f>
        <v>0</v>
      </c>
      <c r="E741" s="394"/>
    </row>
    <row r="742" s="378" customFormat="1" ht="15" customHeight="1" spans="1:10">
      <c r="A742" s="313">
        <v>2101201</v>
      </c>
      <c r="B742" s="313" t="s">
        <v>767</v>
      </c>
      <c r="C742" s="315"/>
      <c r="D742" s="315"/>
      <c r="E742" s="394"/>
    </row>
    <row r="743" s="378" customFormat="1" ht="15" customHeight="1" spans="1:10">
      <c r="A743" s="313">
        <v>2101202</v>
      </c>
      <c r="B743" s="313" t="s">
        <v>768</v>
      </c>
      <c r="C743" s="315"/>
      <c r="D743" s="315"/>
      <c r="E743" s="394"/>
    </row>
    <row r="744" s="378" customFormat="1" ht="15" customHeight="1" spans="1:10">
      <c r="A744" s="313">
        <v>2101299</v>
      </c>
      <c r="B744" s="313" t="s">
        <v>769</v>
      </c>
      <c r="C744" s="315"/>
      <c r="D744" s="315"/>
      <c r="E744" s="394"/>
    </row>
    <row r="745" s="378" customFormat="1" ht="15" customHeight="1" spans="1:10">
      <c r="A745" s="313">
        <v>21013</v>
      </c>
      <c r="B745" s="314" t="s">
        <v>770</v>
      </c>
      <c r="C745" s="315">
        <f>SUM(C746:C748)</f>
        <v>0</v>
      </c>
      <c r="D745" s="315">
        <f>SUM(D746:D748)</f>
        <v>0</v>
      </c>
      <c r="E745" s="394"/>
    </row>
    <row r="746" s="378" customFormat="1" ht="15" customHeight="1" spans="1:10">
      <c r="A746" s="313">
        <v>2101301</v>
      </c>
      <c r="B746" s="313" t="s">
        <v>771</v>
      </c>
      <c r="C746" s="315"/>
      <c r="D746" s="315"/>
      <c r="E746" s="394"/>
      <c r="J746" s="395"/>
    </row>
    <row r="747" s="378" customFormat="1" ht="15" customHeight="1" spans="1:10">
      <c r="A747" s="313">
        <v>2101302</v>
      </c>
      <c r="B747" s="313" t="s">
        <v>772</v>
      </c>
      <c r="C747" s="315"/>
      <c r="D747" s="315"/>
      <c r="E747" s="394"/>
    </row>
    <row r="748" s="378" customFormat="1" ht="15" customHeight="1" spans="1:10">
      <c r="A748" s="313">
        <v>2101399</v>
      </c>
      <c r="B748" s="313" t="s">
        <v>773</v>
      </c>
      <c r="C748" s="315"/>
      <c r="D748" s="315"/>
      <c r="E748" s="394"/>
    </row>
    <row r="749" s="378" customFormat="1" ht="15" customHeight="1" spans="1:10">
      <c r="A749" s="313">
        <v>21014</v>
      </c>
      <c r="B749" s="314" t="s">
        <v>774</v>
      </c>
      <c r="C749" s="315">
        <f>SUM(C750:C751)</f>
        <v>0</v>
      </c>
      <c r="D749" s="315">
        <f>SUM(D750:D751)</f>
        <v>0</v>
      </c>
      <c r="E749" s="394"/>
    </row>
    <row r="750" s="378" customFormat="1" ht="15" customHeight="1" spans="1:10">
      <c r="A750" s="313">
        <v>2101401</v>
      </c>
      <c r="B750" s="313" t="s">
        <v>775</v>
      </c>
      <c r="C750" s="315"/>
      <c r="D750" s="315"/>
      <c r="E750" s="394"/>
      <c r="I750" s="395"/>
    </row>
    <row r="751" s="378" customFormat="1" ht="15" customHeight="1" spans="1:10">
      <c r="A751" s="313">
        <v>2101499</v>
      </c>
      <c r="B751" s="313" t="s">
        <v>776</v>
      </c>
      <c r="C751" s="315"/>
      <c r="D751" s="315"/>
      <c r="E751" s="394"/>
    </row>
    <row r="752" s="378" customFormat="1" ht="15" customHeight="1" spans="1:10">
      <c r="A752" s="313">
        <v>21015</v>
      </c>
      <c r="B752" s="314" t="s">
        <v>777</v>
      </c>
      <c r="C752" s="315">
        <f>SUM(C753:C760)</f>
        <v>0</v>
      </c>
      <c r="D752" s="315">
        <f>SUM(D753:D760)</f>
        <v>0</v>
      </c>
      <c r="E752" s="394"/>
    </row>
    <row r="753" s="378" customFormat="1" ht="15" customHeight="1" spans="1:10">
      <c r="A753" s="313">
        <v>2101501</v>
      </c>
      <c r="B753" s="313" t="s">
        <v>241</v>
      </c>
      <c r="C753" s="315"/>
      <c r="D753" s="315"/>
      <c r="E753" s="394"/>
    </row>
    <row r="754" s="378" customFormat="1" ht="15" customHeight="1" spans="1:10">
      <c r="A754" s="313">
        <v>2101502</v>
      </c>
      <c r="B754" s="313" t="s">
        <v>242</v>
      </c>
      <c r="C754" s="315"/>
      <c r="D754" s="315"/>
      <c r="E754" s="394"/>
    </row>
    <row r="755" s="378" customFormat="1" ht="15" customHeight="1" spans="1:10">
      <c r="A755" s="313">
        <v>2101503</v>
      </c>
      <c r="B755" s="313" t="s">
        <v>243</v>
      </c>
      <c r="C755" s="315"/>
      <c r="D755" s="315"/>
      <c r="E755" s="394"/>
    </row>
    <row r="756" s="150" customFormat="1" ht="15" customHeight="1" spans="1:10">
      <c r="A756" s="313">
        <v>2101504</v>
      </c>
      <c r="B756" s="313" t="s">
        <v>281</v>
      </c>
      <c r="C756" s="315"/>
      <c r="D756" s="315"/>
      <c r="E756" s="394"/>
    </row>
    <row r="757" s="378" customFormat="1" ht="15" customHeight="1" spans="1:10">
      <c r="A757" s="313">
        <v>2101505</v>
      </c>
      <c r="B757" s="313" t="s">
        <v>778</v>
      </c>
      <c r="C757" s="315"/>
      <c r="D757" s="315"/>
      <c r="E757" s="394"/>
    </row>
    <row r="758" s="378" customFormat="1" ht="15" customHeight="1" spans="1:10">
      <c r="A758" s="313">
        <v>2101506</v>
      </c>
      <c r="B758" s="313" t="s">
        <v>779</v>
      </c>
      <c r="C758" s="315"/>
      <c r="D758" s="315"/>
      <c r="E758" s="394"/>
    </row>
    <row r="759" s="378" customFormat="1" ht="15" customHeight="1" spans="1:10">
      <c r="A759" s="313">
        <v>2101550</v>
      </c>
      <c r="B759" s="313" t="s">
        <v>250</v>
      </c>
      <c r="C759" s="315"/>
      <c r="D759" s="315"/>
      <c r="E759" s="394"/>
    </row>
    <row r="760" s="378" customFormat="1" ht="15" customHeight="1" spans="1:10">
      <c r="A760" s="313">
        <v>2101599</v>
      </c>
      <c r="B760" s="313" t="s">
        <v>780</v>
      </c>
      <c r="C760" s="315"/>
      <c r="D760" s="315"/>
      <c r="E760" s="394"/>
    </row>
    <row r="761" s="378" customFormat="1" ht="15" customHeight="1" spans="1:10">
      <c r="A761" s="313">
        <v>21017</v>
      </c>
      <c r="B761" s="314" t="s">
        <v>781</v>
      </c>
      <c r="C761" s="315">
        <f>SUM(C762:C767)</f>
        <v>0</v>
      </c>
      <c r="D761" s="315">
        <f>SUM(D762:D767)</f>
        <v>0</v>
      </c>
      <c r="E761" s="394"/>
    </row>
    <row r="762" s="378" customFormat="1" ht="15" customHeight="1" spans="1:10">
      <c r="A762" s="313">
        <v>2101701</v>
      </c>
      <c r="B762" s="313" t="s">
        <v>241</v>
      </c>
      <c r="C762" s="315"/>
      <c r="D762" s="315"/>
      <c r="E762" s="394"/>
    </row>
    <row r="763" s="378" customFormat="1" ht="15" customHeight="1" spans="1:10">
      <c r="A763" s="313">
        <v>2101702</v>
      </c>
      <c r="B763" s="313" t="s">
        <v>242</v>
      </c>
      <c r="C763" s="315"/>
      <c r="D763" s="315"/>
      <c r="E763" s="394"/>
    </row>
    <row r="764" s="378" customFormat="1" ht="15" customHeight="1" spans="1:10">
      <c r="A764" s="313">
        <v>2101703</v>
      </c>
      <c r="B764" s="313" t="s">
        <v>243</v>
      </c>
      <c r="C764" s="315"/>
      <c r="D764" s="315"/>
      <c r="E764" s="394"/>
    </row>
    <row r="765" s="380" customFormat="1" ht="15" customHeight="1" spans="1:10">
      <c r="A765" s="313">
        <v>2101704</v>
      </c>
      <c r="B765" s="313" t="s">
        <v>782</v>
      </c>
      <c r="C765" s="323"/>
      <c r="D765" s="323"/>
      <c r="E765" s="394"/>
      <c r="I765" s="397"/>
      <c r="J765" s="397"/>
    </row>
    <row r="766" s="378" customFormat="1" ht="15" customHeight="1" spans="1:10">
      <c r="A766" s="326">
        <v>2101750</v>
      </c>
      <c r="B766" s="324" t="s">
        <v>250</v>
      </c>
      <c r="C766" s="315"/>
      <c r="D766" s="315"/>
      <c r="E766" s="394"/>
    </row>
    <row r="767" s="378" customFormat="1" ht="15" customHeight="1" spans="1:10">
      <c r="A767" s="313">
        <v>2101799</v>
      </c>
      <c r="B767" s="313" t="s">
        <v>783</v>
      </c>
      <c r="C767" s="325"/>
      <c r="D767" s="325"/>
      <c r="E767" s="394"/>
    </row>
    <row r="768" s="378" customFormat="1" ht="15" customHeight="1" spans="1:10">
      <c r="A768" s="313">
        <v>21018</v>
      </c>
      <c r="B768" s="314" t="s">
        <v>784</v>
      </c>
      <c r="C768" s="315">
        <f>SUM(C769:C772)</f>
        <v>0</v>
      </c>
      <c r="D768" s="315">
        <f>SUM(D769:D772)</f>
        <v>0</v>
      </c>
      <c r="E768" s="394"/>
      <c r="I768" s="395"/>
      <c r="J768" s="395"/>
    </row>
    <row r="769" s="378" customFormat="1" ht="15" customHeight="1" spans="1:10">
      <c r="A769" s="313">
        <v>2101801</v>
      </c>
      <c r="B769" s="313" t="s">
        <v>241</v>
      </c>
      <c r="C769" s="315"/>
      <c r="D769" s="315"/>
      <c r="E769" s="394"/>
    </row>
    <row r="770" s="378" customFormat="1" ht="15" customHeight="1" spans="1:10">
      <c r="A770" s="313">
        <v>2101802</v>
      </c>
      <c r="B770" s="313" t="s">
        <v>242</v>
      </c>
      <c r="C770" s="315"/>
      <c r="D770" s="315"/>
      <c r="E770" s="394"/>
    </row>
    <row r="771" s="378" customFormat="1" ht="15" customHeight="1" spans="1:10">
      <c r="A771" s="313">
        <v>2101803</v>
      </c>
      <c r="B771" s="313" t="s">
        <v>243</v>
      </c>
      <c r="C771" s="315"/>
      <c r="D771" s="315"/>
      <c r="E771" s="394"/>
    </row>
    <row r="772" s="378" customFormat="1" ht="15" customHeight="1" spans="1:10">
      <c r="A772" s="313">
        <v>2101899</v>
      </c>
      <c r="B772" s="313" t="s">
        <v>785</v>
      </c>
      <c r="C772" s="315"/>
      <c r="D772" s="315"/>
      <c r="E772" s="394"/>
    </row>
    <row r="773" s="378" customFormat="1" ht="15" customHeight="1" spans="1:10">
      <c r="A773" s="313">
        <v>21019</v>
      </c>
      <c r="B773" s="314" t="s">
        <v>786</v>
      </c>
      <c r="C773" s="315">
        <f>SUM(C774:C775)</f>
        <v>0</v>
      </c>
      <c r="D773" s="315">
        <f>SUM(D774:D775)</f>
        <v>0</v>
      </c>
      <c r="E773" s="394"/>
    </row>
    <row r="774" s="378" customFormat="1" ht="15" customHeight="1" spans="1:10">
      <c r="A774" s="313">
        <v>2101901</v>
      </c>
      <c r="B774" s="313" t="s">
        <v>787</v>
      </c>
      <c r="C774" s="315"/>
      <c r="D774" s="315"/>
      <c r="E774" s="394"/>
    </row>
    <row r="775" s="380" customFormat="1" ht="15" customHeight="1" spans="1:10">
      <c r="A775" s="313">
        <v>2101999</v>
      </c>
      <c r="B775" s="313" t="s">
        <v>788</v>
      </c>
      <c r="C775" s="315"/>
      <c r="D775" s="315"/>
      <c r="E775" s="394"/>
    </row>
    <row r="776" s="378" customFormat="1" ht="15" customHeight="1" spans="1:10">
      <c r="A776" s="313">
        <v>21099</v>
      </c>
      <c r="B776" s="314" t="s">
        <v>789</v>
      </c>
      <c r="C776" s="315">
        <f>C777</f>
        <v>37</v>
      </c>
      <c r="D776" s="315">
        <f>D777</f>
        <v>37</v>
      </c>
      <c r="E776" s="394">
        <f>D776/C776*100</f>
        <v>100</v>
      </c>
    </row>
    <row r="777" s="378" customFormat="1" ht="15" customHeight="1" spans="1:10">
      <c r="A777" s="313">
        <v>2109999</v>
      </c>
      <c r="B777" s="313" t="s">
        <v>790</v>
      </c>
      <c r="C777" s="315">
        <v>37</v>
      </c>
      <c r="D777" s="315">
        <v>37</v>
      </c>
      <c r="E777" s="394">
        <f>D777/C777*100</f>
        <v>100</v>
      </c>
    </row>
    <row r="778" s="378" customFormat="1" ht="15" customHeight="1" spans="1:10">
      <c r="A778" s="313">
        <v>211</v>
      </c>
      <c r="B778" s="314" t="s">
        <v>791</v>
      </c>
      <c r="C778" s="315">
        <f>C779+C789+C793+C802+C809+C816+C819+C822+C824+C826+C832+C835+C837+C848</f>
        <v>1878</v>
      </c>
      <c r="D778" s="315">
        <f>D779+D789+D793+D802+D809+D816+D819+D822+D824+D826+D832+D835+D837+D848</f>
        <v>1648</v>
      </c>
      <c r="E778" s="394">
        <f>D778/C778*100</f>
        <v>87.7529286474973</v>
      </c>
      <c r="I778" s="395"/>
    </row>
    <row r="779" s="380" customFormat="1" ht="15" customHeight="1" spans="1:10">
      <c r="A779" s="313">
        <v>21101</v>
      </c>
      <c r="B779" s="314" t="s">
        <v>792</v>
      </c>
      <c r="C779" s="315">
        <f>SUM(C780:C788)</f>
        <v>0</v>
      </c>
      <c r="D779" s="315">
        <f>SUM(D780:D788)</f>
        <v>0</v>
      </c>
      <c r="E779" s="394"/>
      <c r="I779" s="397"/>
    </row>
    <row r="780" s="378" customFormat="1" ht="15" customHeight="1" spans="1:10">
      <c r="A780" s="313">
        <v>2110101</v>
      </c>
      <c r="B780" s="313" t="s">
        <v>241</v>
      </c>
      <c r="C780" s="315"/>
      <c r="D780" s="315"/>
      <c r="E780" s="394"/>
      <c r="G780" s="395"/>
      <c r="H780" s="378"/>
      <c r="I780" s="395"/>
      <c r="J780" s="395"/>
    </row>
    <row r="781" s="378" customFormat="1" ht="15" customHeight="1" spans="1:10">
      <c r="A781" s="313">
        <v>2110102</v>
      </c>
      <c r="B781" s="313" t="s">
        <v>242</v>
      </c>
      <c r="C781" s="315"/>
      <c r="D781" s="315"/>
      <c r="E781" s="394"/>
    </row>
    <row r="782" s="378" customFormat="1" ht="15" customHeight="1" spans="1:10">
      <c r="A782" s="313">
        <v>2110103</v>
      </c>
      <c r="B782" s="313" t="s">
        <v>243</v>
      </c>
      <c r="C782" s="315"/>
      <c r="D782" s="315"/>
      <c r="E782" s="394"/>
    </row>
    <row r="783" s="378" customFormat="1" ht="15" customHeight="1" spans="1:10">
      <c r="A783" s="313">
        <v>2110104</v>
      </c>
      <c r="B783" s="313" t="s">
        <v>793</v>
      </c>
      <c r="C783" s="315"/>
      <c r="D783" s="315"/>
      <c r="E783" s="394"/>
    </row>
    <row r="784" s="378" customFormat="1" ht="15" customHeight="1" spans="1:10">
      <c r="A784" s="313">
        <v>2110105</v>
      </c>
      <c r="B784" s="313" t="s">
        <v>794</v>
      </c>
      <c r="C784" s="315"/>
      <c r="D784" s="315"/>
      <c r="E784" s="394"/>
    </row>
    <row r="785" s="378" customFormat="1" ht="15" customHeight="1" spans="1:10">
      <c r="A785" s="313">
        <v>2110106</v>
      </c>
      <c r="B785" s="313" t="s">
        <v>795</v>
      </c>
      <c r="C785" s="315"/>
      <c r="D785" s="315"/>
      <c r="E785" s="394"/>
    </row>
    <row r="786" s="378" customFormat="1" ht="15" customHeight="1" spans="1:10">
      <c r="A786" s="313">
        <v>2110107</v>
      </c>
      <c r="B786" s="313" t="s">
        <v>796</v>
      </c>
      <c r="C786" s="315"/>
      <c r="D786" s="315"/>
      <c r="E786" s="394"/>
    </row>
    <row r="787" s="378" customFormat="1" ht="15" customHeight="1" spans="1:10">
      <c r="A787" s="313">
        <v>2110108</v>
      </c>
      <c r="B787" s="313" t="s">
        <v>797</v>
      </c>
      <c r="C787" s="315"/>
      <c r="D787" s="315"/>
      <c r="E787" s="394"/>
    </row>
    <row r="788" s="380" customFormat="1" ht="15" customHeight="1" spans="1:10">
      <c r="A788" s="313">
        <v>2110199</v>
      </c>
      <c r="B788" s="313" t="s">
        <v>798</v>
      </c>
      <c r="C788" s="315"/>
      <c r="D788" s="315"/>
      <c r="E788" s="394"/>
    </row>
    <row r="789" s="378" customFormat="1" ht="15" customHeight="1" spans="1:10">
      <c r="A789" s="313">
        <v>21102</v>
      </c>
      <c r="B789" s="314" t="s">
        <v>799</v>
      </c>
      <c r="C789" s="315">
        <f>SUM(C790:C792)</f>
        <v>116</v>
      </c>
      <c r="D789" s="315">
        <f>SUM(D790:D792)</f>
        <v>86</v>
      </c>
      <c r="E789" s="394">
        <f>D789/C789*100</f>
        <v>74.1379310344828</v>
      </c>
    </row>
    <row r="790" s="378" customFormat="1" ht="15" customHeight="1" spans="1:10">
      <c r="A790" s="313">
        <v>2110203</v>
      </c>
      <c r="B790" s="313" t="s">
        <v>800</v>
      </c>
      <c r="C790" s="315"/>
      <c r="D790" s="315"/>
      <c r="E790" s="394"/>
    </row>
    <row r="791" s="378" customFormat="1" ht="15" customHeight="1" spans="1:10">
      <c r="A791" s="313">
        <v>2110204</v>
      </c>
      <c r="B791" s="313" t="s">
        <v>801</v>
      </c>
      <c r="C791" s="315"/>
      <c r="D791" s="315"/>
      <c r="E791" s="394"/>
    </row>
    <row r="792" s="378" customFormat="1" ht="15" customHeight="1" spans="1:10">
      <c r="A792" s="313">
        <v>2110299</v>
      </c>
      <c r="B792" s="313" t="s">
        <v>802</v>
      </c>
      <c r="C792" s="315">
        <v>116</v>
      </c>
      <c r="D792" s="315">
        <v>86</v>
      </c>
      <c r="E792" s="394">
        <f>D792/C792*100</f>
        <v>74.1379310344828</v>
      </c>
    </row>
    <row r="793" s="378" customFormat="1" ht="15" customHeight="1" spans="1:10">
      <c r="A793" s="313">
        <v>21103</v>
      </c>
      <c r="B793" s="314" t="s">
        <v>803</v>
      </c>
      <c r="C793" s="315">
        <f>SUM(C794:C801)</f>
        <v>537</v>
      </c>
      <c r="D793" s="315">
        <f>SUM(D794:D801)</f>
        <v>381</v>
      </c>
      <c r="E793" s="394">
        <f>D793/C793*100</f>
        <v>70.9497206703911</v>
      </c>
    </row>
    <row r="794" s="378" customFormat="1" ht="15" customHeight="1" spans="1:10">
      <c r="A794" s="313">
        <v>2110301</v>
      </c>
      <c r="B794" s="313" t="s">
        <v>804</v>
      </c>
      <c r="C794" s="315">
        <v>53</v>
      </c>
      <c r="D794" s="315">
        <v>53</v>
      </c>
      <c r="E794" s="394">
        <f>D794/C794*100</f>
        <v>100</v>
      </c>
      <c r="G794" s="395"/>
      <c r="H794" s="378"/>
      <c r="J794" s="395"/>
    </row>
    <row r="795" s="378" customFormat="1" ht="15" customHeight="1" spans="1:10">
      <c r="A795" s="313">
        <v>2110302</v>
      </c>
      <c r="B795" s="313" t="s">
        <v>805</v>
      </c>
      <c r="C795" s="315">
        <v>200</v>
      </c>
      <c r="D795" s="315">
        <v>177</v>
      </c>
      <c r="E795" s="394">
        <f>D795/C795*100</f>
        <v>88.5</v>
      </c>
    </row>
    <row r="796" s="378" customFormat="1" ht="15" customHeight="1" spans="1:10">
      <c r="A796" s="313">
        <v>2110303</v>
      </c>
      <c r="B796" s="313" t="s">
        <v>806</v>
      </c>
      <c r="C796" s="315"/>
      <c r="D796" s="315"/>
      <c r="E796" s="394"/>
      <c r="J796" s="395"/>
    </row>
    <row r="797" s="378" customFormat="1" ht="15" customHeight="1" spans="1:10">
      <c r="A797" s="313">
        <v>2110304</v>
      </c>
      <c r="B797" s="313" t="s">
        <v>807</v>
      </c>
      <c r="C797" s="315"/>
      <c r="D797" s="315"/>
      <c r="E797" s="394"/>
    </row>
    <row r="798" s="378" customFormat="1" ht="15" customHeight="1" spans="1:10">
      <c r="A798" s="326">
        <v>2110305</v>
      </c>
      <c r="B798" s="313" t="s">
        <v>808</v>
      </c>
      <c r="C798" s="315"/>
      <c r="D798" s="315"/>
      <c r="E798" s="394"/>
    </row>
    <row r="799" s="378" customFormat="1" ht="15" customHeight="1" spans="1:10">
      <c r="A799" s="326">
        <v>2110306</v>
      </c>
      <c r="B799" s="313" t="s">
        <v>809</v>
      </c>
      <c r="C799" s="315"/>
      <c r="D799" s="315"/>
      <c r="E799" s="394"/>
    </row>
    <row r="800" s="378" customFormat="1" ht="15" customHeight="1" spans="1:10">
      <c r="A800" s="326">
        <v>2110307</v>
      </c>
      <c r="B800" s="313" t="s">
        <v>810</v>
      </c>
      <c r="C800" s="315"/>
      <c r="D800" s="315"/>
      <c r="E800" s="394"/>
    </row>
    <row r="801" s="378" customFormat="1" ht="15" customHeight="1" spans="1:9">
      <c r="A801" s="313">
        <v>2110399</v>
      </c>
      <c r="B801" s="313" t="s">
        <v>811</v>
      </c>
      <c r="C801" s="315">
        <v>284</v>
      </c>
      <c r="D801" s="315">
        <v>151</v>
      </c>
      <c r="E801" s="394">
        <f>D801/C801*100</f>
        <v>53.169014084507</v>
      </c>
    </row>
    <row r="802" s="378" customFormat="1" ht="15" customHeight="1" spans="1:9">
      <c r="A802" s="313">
        <v>21104</v>
      </c>
      <c r="B802" s="314" t="s">
        <v>812</v>
      </c>
      <c r="C802" s="315">
        <f>SUM(C803:C808)</f>
        <v>0</v>
      </c>
      <c r="D802" s="315">
        <f>SUM(D803:D808)</f>
        <v>0</v>
      </c>
      <c r="E802" s="394"/>
      <c r="G802" s="395"/>
    </row>
    <row r="803" s="378" customFormat="1" ht="15" customHeight="1" spans="1:9">
      <c r="A803" s="313">
        <v>2110401</v>
      </c>
      <c r="B803" s="313" t="s">
        <v>813</v>
      </c>
      <c r="C803" s="315"/>
      <c r="D803" s="315"/>
      <c r="E803" s="394"/>
    </row>
    <row r="804" s="378" customFormat="1" ht="15" customHeight="1" spans="1:9">
      <c r="A804" s="313">
        <v>2110402</v>
      </c>
      <c r="B804" s="313" t="s">
        <v>814</v>
      </c>
      <c r="C804" s="315"/>
      <c r="D804" s="315"/>
      <c r="E804" s="394"/>
    </row>
    <row r="805" s="378" customFormat="1" ht="15" customHeight="1" spans="1:9">
      <c r="A805" s="313">
        <v>2110404</v>
      </c>
      <c r="B805" s="313" t="s">
        <v>815</v>
      </c>
      <c r="C805" s="315"/>
      <c r="D805" s="315"/>
      <c r="E805" s="394"/>
    </row>
    <row r="806" s="378" customFormat="1" ht="15" customHeight="1" spans="1:9">
      <c r="A806" s="313">
        <v>2110405</v>
      </c>
      <c r="B806" s="313" t="s">
        <v>816</v>
      </c>
      <c r="C806" s="315"/>
      <c r="D806" s="315"/>
      <c r="E806" s="394"/>
    </row>
    <row r="807" s="378" customFormat="1" ht="15" customHeight="1" spans="1:9">
      <c r="A807" s="313">
        <v>2110406</v>
      </c>
      <c r="B807" s="313" t="s">
        <v>817</v>
      </c>
      <c r="C807" s="315"/>
      <c r="D807" s="315"/>
      <c r="E807" s="394"/>
    </row>
    <row r="808" s="378" customFormat="1" ht="15" customHeight="1" spans="1:9">
      <c r="A808" s="313">
        <v>2110499</v>
      </c>
      <c r="B808" s="313" t="s">
        <v>818</v>
      </c>
      <c r="C808" s="315"/>
      <c r="D808" s="315"/>
      <c r="E808" s="394"/>
    </row>
    <row r="809" s="378" customFormat="1" ht="15" customHeight="1" spans="1:9">
      <c r="A809" s="313">
        <v>21105</v>
      </c>
      <c r="B809" s="314" t="s">
        <v>819</v>
      </c>
      <c r="C809" s="315">
        <f>SUM(C810:C815)</f>
        <v>0</v>
      </c>
      <c r="D809" s="315">
        <f>SUM(D810:D815)</f>
        <v>0</v>
      </c>
      <c r="E809" s="394"/>
    </row>
    <row r="810" s="378" customFormat="1" ht="15" customHeight="1" spans="1:9">
      <c r="A810" s="313">
        <v>2110501</v>
      </c>
      <c r="B810" s="313" t="s">
        <v>820</v>
      </c>
      <c r="C810" s="315"/>
      <c r="D810" s="315"/>
      <c r="E810" s="394"/>
    </row>
    <row r="811" s="378" customFormat="1" ht="15" customHeight="1" spans="1:9">
      <c r="A811" s="313">
        <v>2110502</v>
      </c>
      <c r="B811" s="313" t="s">
        <v>821</v>
      </c>
      <c r="C811" s="315"/>
      <c r="D811" s="315"/>
      <c r="E811" s="394"/>
    </row>
    <row r="812" s="378" customFormat="1" ht="15" customHeight="1" spans="1:9">
      <c r="A812" s="313">
        <v>2110503</v>
      </c>
      <c r="B812" s="313" t="s">
        <v>822</v>
      </c>
      <c r="C812" s="315"/>
      <c r="D812" s="315"/>
      <c r="E812" s="394"/>
    </row>
    <row r="813" s="378" customFormat="1" ht="15" customHeight="1" spans="1:9">
      <c r="A813" s="313">
        <v>2110506</v>
      </c>
      <c r="B813" s="313" t="s">
        <v>823</v>
      </c>
      <c r="C813" s="315"/>
      <c r="D813" s="315"/>
      <c r="E813" s="394"/>
    </row>
    <row r="814" s="378" customFormat="1" ht="15" customHeight="1" spans="1:9">
      <c r="A814" s="313">
        <v>2110507</v>
      </c>
      <c r="B814" s="313" t="s">
        <v>824</v>
      </c>
      <c r="C814" s="315"/>
      <c r="D814" s="315"/>
      <c r="E814" s="394"/>
    </row>
    <row r="815" s="378" customFormat="1" ht="15" customHeight="1" spans="1:9">
      <c r="A815" s="313">
        <v>2110599</v>
      </c>
      <c r="B815" s="313" t="s">
        <v>825</v>
      </c>
      <c r="C815" s="315"/>
      <c r="D815" s="315"/>
      <c r="E815" s="394"/>
      <c r="I815" s="395"/>
    </row>
    <row r="816" s="378" customFormat="1" ht="15" customHeight="1" spans="1:9">
      <c r="A816" s="313">
        <v>21107</v>
      </c>
      <c r="B816" s="314" t="s">
        <v>826</v>
      </c>
      <c r="C816" s="315">
        <f>SUM(C817:C818)</f>
        <v>0</v>
      </c>
      <c r="D816" s="315">
        <f>SUM(D817:D818)</f>
        <v>0</v>
      </c>
      <c r="E816" s="394"/>
    </row>
    <row r="817" s="378" customFormat="1" ht="15" customHeight="1" spans="1:5">
      <c r="A817" s="313">
        <v>2110704</v>
      </c>
      <c r="B817" s="313" t="s">
        <v>827</v>
      </c>
      <c r="C817" s="315"/>
      <c r="D817" s="315"/>
      <c r="E817" s="394"/>
    </row>
    <row r="818" s="378" customFormat="1" ht="15" customHeight="1" spans="1:5">
      <c r="A818" s="313">
        <v>2110799</v>
      </c>
      <c r="B818" s="313" t="s">
        <v>828</v>
      </c>
      <c r="C818" s="315"/>
      <c r="D818" s="315"/>
      <c r="E818" s="394"/>
    </row>
    <row r="819" s="378" customFormat="1" ht="15" customHeight="1" spans="1:5">
      <c r="A819" s="313">
        <v>21108</v>
      </c>
      <c r="B819" s="314" t="s">
        <v>829</v>
      </c>
      <c r="C819" s="315">
        <f>SUM(C820:C821)</f>
        <v>0</v>
      </c>
      <c r="D819" s="315">
        <f>SUM(D820:D821)</f>
        <v>0</v>
      </c>
      <c r="E819" s="394"/>
    </row>
    <row r="820" s="378" customFormat="1" ht="15" customHeight="1" spans="1:5">
      <c r="A820" s="313">
        <v>2110804</v>
      </c>
      <c r="B820" s="313" t="s">
        <v>830</v>
      </c>
      <c r="C820" s="315"/>
      <c r="D820" s="315"/>
      <c r="E820" s="394"/>
    </row>
    <row r="821" s="378" customFormat="1" ht="15" customHeight="1" spans="1:5">
      <c r="A821" s="313">
        <v>2110899</v>
      </c>
      <c r="B821" s="313" t="s">
        <v>831</v>
      </c>
      <c r="C821" s="315"/>
      <c r="D821" s="315"/>
      <c r="E821" s="394"/>
    </row>
    <row r="822" s="378" customFormat="1" ht="15" customHeight="1" spans="1:5">
      <c r="A822" s="313">
        <v>21109</v>
      </c>
      <c r="B822" s="314" t="s">
        <v>832</v>
      </c>
      <c r="C822" s="315">
        <f>C823</f>
        <v>0</v>
      </c>
      <c r="D822" s="315">
        <f>D823</f>
        <v>0</v>
      </c>
      <c r="E822" s="394"/>
    </row>
    <row r="823" s="378" customFormat="1" ht="15" customHeight="1" spans="1:5">
      <c r="A823" s="313">
        <v>2110901</v>
      </c>
      <c r="B823" s="313" t="s">
        <v>833</v>
      </c>
      <c r="C823" s="315"/>
      <c r="D823" s="315"/>
      <c r="E823" s="394"/>
    </row>
    <row r="824" s="378" customFormat="1" ht="15" customHeight="1" spans="1:5">
      <c r="A824" s="313">
        <v>21110</v>
      </c>
      <c r="B824" s="314" t="s">
        <v>834</v>
      </c>
      <c r="C824" s="315">
        <f>C825</f>
        <v>0</v>
      </c>
      <c r="D824" s="315">
        <f>D825</f>
        <v>0</v>
      </c>
      <c r="E824" s="394"/>
    </row>
    <row r="825" s="378" customFormat="1" ht="15" customHeight="1" spans="1:5">
      <c r="A825" s="313">
        <v>2111001</v>
      </c>
      <c r="B825" s="313" t="s">
        <v>835</v>
      </c>
      <c r="C825" s="315"/>
      <c r="D825" s="315"/>
      <c r="E825" s="394"/>
    </row>
    <row r="826" s="378" customFormat="1" ht="15" customHeight="1" spans="1:5">
      <c r="A826" s="313">
        <v>21111</v>
      </c>
      <c r="B826" s="314" t="s">
        <v>836</v>
      </c>
      <c r="C826" s="315">
        <f>SUM(C827:C831)</f>
        <v>0</v>
      </c>
      <c r="D826" s="315">
        <f>SUM(D827:D831)</f>
        <v>0</v>
      </c>
      <c r="E826" s="394"/>
    </row>
    <row r="827" s="378" customFormat="1" ht="15" customHeight="1" spans="1:5">
      <c r="A827" s="313">
        <v>2111101</v>
      </c>
      <c r="B827" s="313" t="s">
        <v>837</v>
      </c>
      <c r="C827" s="315"/>
      <c r="D827" s="315"/>
      <c r="E827" s="394"/>
    </row>
    <row r="828" s="378" customFormat="1" ht="15" customHeight="1" spans="1:5">
      <c r="A828" s="313">
        <v>2111102</v>
      </c>
      <c r="B828" s="313" t="s">
        <v>838</v>
      </c>
      <c r="C828" s="315"/>
      <c r="D828" s="315"/>
      <c r="E828" s="394"/>
    </row>
    <row r="829" s="378" customFormat="1" ht="15" customHeight="1" spans="1:5">
      <c r="A829" s="313">
        <v>2111103</v>
      </c>
      <c r="B829" s="313" t="s">
        <v>839</v>
      </c>
      <c r="C829" s="315"/>
      <c r="D829" s="315"/>
      <c r="E829" s="394"/>
    </row>
    <row r="830" s="378" customFormat="1" ht="15" customHeight="1" spans="1:5">
      <c r="A830" s="313">
        <v>2111104</v>
      </c>
      <c r="B830" s="313" t="s">
        <v>840</v>
      </c>
      <c r="C830" s="315"/>
      <c r="D830" s="315"/>
      <c r="E830" s="394"/>
    </row>
    <row r="831" s="378" customFormat="1" ht="15" customHeight="1" spans="1:5">
      <c r="A831" s="313">
        <v>2111199</v>
      </c>
      <c r="B831" s="313" t="s">
        <v>841</v>
      </c>
      <c r="C831" s="315"/>
      <c r="D831" s="315"/>
      <c r="E831" s="394"/>
    </row>
    <row r="832" s="378" customFormat="1" ht="15" customHeight="1" spans="1:5">
      <c r="A832" s="313">
        <v>21112</v>
      </c>
      <c r="B832" s="314" t="s">
        <v>842</v>
      </c>
      <c r="C832" s="315">
        <f>SUM(C833:C834)</f>
        <v>0</v>
      </c>
      <c r="D832" s="315">
        <f>SUM(D833:D834)</f>
        <v>0</v>
      </c>
      <c r="E832" s="394"/>
    </row>
    <row r="833" s="378" customFormat="1" ht="15" customHeight="1" spans="1:5">
      <c r="A833" s="313">
        <v>2111201</v>
      </c>
      <c r="B833" s="313" t="s">
        <v>843</v>
      </c>
      <c r="C833" s="315"/>
      <c r="D833" s="315"/>
      <c r="E833" s="394"/>
    </row>
    <row r="834" s="150" customFormat="1" ht="15" customHeight="1" spans="1:5">
      <c r="A834" s="313">
        <v>2111299</v>
      </c>
      <c r="B834" s="313" t="s">
        <v>844</v>
      </c>
      <c r="C834" s="315"/>
      <c r="D834" s="315"/>
      <c r="E834" s="394"/>
    </row>
    <row r="835" s="378" customFormat="1" ht="15" customHeight="1" spans="1:5">
      <c r="A835" s="313">
        <v>21113</v>
      </c>
      <c r="B835" s="314" t="s">
        <v>845</v>
      </c>
      <c r="C835" s="315">
        <f>C836</f>
        <v>0</v>
      </c>
      <c r="D835" s="315">
        <f>D836</f>
        <v>0</v>
      </c>
      <c r="E835" s="394"/>
    </row>
    <row r="836" s="378" customFormat="1" ht="15" customHeight="1" spans="1:5">
      <c r="A836" s="313">
        <v>2111301</v>
      </c>
      <c r="B836" s="313" t="s">
        <v>846</v>
      </c>
      <c r="C836" s="315"/>
      <c r="D836" s="315"/>
      <c r="E836" s="394"/>
    </row>
    <row r="837" s="378" customFormat="1" ht="15" customHeight="1" spans="1:5">
      <c r="A837" s="313">
        <v>21114</v>
      </c>
      <c r="B837" s="314" t="s">
        <v>847</v>
      </c>
      <c r="C837" s="323">
        <f>SUM(C838:C847)</f>
        <v>0</v>
      </c>
      <c r="D837" s="323">
        <f>SUM(D838:D847)</f>
        <v>0</v>
      </c>
      <c r="E837" s="394"/>
    </row>
    <row r="838" s="378" customFormat="1" ht="15" customHeight="1" spans="1:5">
      <c r="A838" s="313">
        <v>2111401</v>
      </c>
      <c r="B838" s="324" t="s">
        <v>241</v>
      </c>
      <c r="C838" s="315"/>
      <c r="D838" s="315"/>
      <c r="E838" s="394"/>
    </row>
    <row r="839" s="378" customFormat="1" ht="15" customHeight="1" spans="1:5">
      <c r="A839" s="313">
        <v>2111402</v>
      </c>
      <c r="B839" s="313" t="s">
        <v>242</v>
      </c>
      <c r="C839" s="325"/>
      <c r="D839" s="325"/>
      <c r="E839" s="394"/>
    </row>
    <row r="840" s="378" customFormat="1" ht="15" customHeight="1" spans="1:5">
      <c r="A840" s="313">
        <v>2111403</v>
      </c>
      <c r="B840" s="313" t="s">
        <v>243</v>
      </c>
      <c r="C840" s="315"/>
      <c r="D840" s="315"/>
      <c r="E840" s="394"/>
    </row>
    <row r="841" s="378" customFormat="1" ht="15" customHeight="1" spans="1:5">
      <c r="A841" s="313">
        <v>2111406</v>
      </c>
      <c r="B841" s="313" t="s">
        <v>848</v>
      </c>
      <c r="C841" s="315"/>
      <c r="D841" s="315"/>
      <c r="E841" s="394"/>
    </row>
    <row r="842" s="378" customFormat="1" ht="15" customHeight="1" spans="1:5">
      <c r="A842" s="313">
        <v>2111407</v>
      </c>
      <c r="B842" s="313" t="s">
        <v>849</v>
      </c>
      <c r="C842" s="315"/>
      <c r="D842" s="315"/>
      <c r="E842" s="394"/>
    </row>
    <row r="843" s="378" customFormat="1" ht="15" customHeight="1" spans="1:5">
      <c r="A843" s="313">
        <v>2111408</v>
      </c>
      <c r="B843" s="313" t="s">
        <v>850</v>
      </c>
      <c r="C843" s="315"/>
      <c r="D843" s="315"/>
      <c r="E843" s="394"/>
    </row>
    <row r="844" s="378" customFormat="1" ht="15" customHeight="1" spans="1:5">
      <c r="A844" s="313">
        <v>2111411</v>
      </c>
      <c r="B844" s="313" t="s">
        <v>281</v>
      </c>
      <c r="C844" s="315"/>
      <c r="D844" s="315"/>
      <c r="E844" s="394"/>
    </row>
    <row r="845" s="378" customFormat="1" ht="15" customHeight="1" spans="1:5">
      <c r="A845" s="313">
        <v>2111413</v>
      </c>
      <c r="B845" s="313" t="s">
        <v>851</v>
      </c>
      <c r="C845" s="315"/>
      <c r="D845" s="315"/>
      <c r="E845" s="394"/>
    </row>
    <row r="846" s="378" customFormat="1" ht="15" customHeight="1" spans="1:5">
      <c r="A846" s="313">
        <v>2111450</v>
      </c>
      <c r="B846" s="313" t="s">
        <v>250</v>
      </c>
      <c r="C846" s="315"/>
      <c r="D846" s="315"/>
      <c r="E846" s="394"/>
    </row>
    <row r="847" s="378" customFormat="1" ht="15" customHeight="1" spans="1:5">
      <c r="A847" s="313">
        <v>2111499</v>
      </c>
      <c r="B847" s="313" t="s">
        <v>852</v>
      </c>
      <c r="C847" s="315"/>
      <c r="D847" s="315"/>
      <c r="E847" s="394"/>
    </row>
    <row r="848" s="378" customFormat="1" ht="15" customHeight="1" spans="1:5">
      <c r="A848" s="313">
        <v>21199</v>
      </c>
      <c r="B848" s="314" t="s">
        <v>853</v>
      </c>
      <c r="C848" s="315">
        <f>C849</f>
        <v>1225</v>
      </c>
      <c r="D848" s="315">
        <f>D849</f>
        <v>1181</v>
      </c>
      <c r="E848" s="394">
        <f>D848/C848*100</f>
        <v>96.4081632653061</v>
      </c>
    </row>
    <row r="849" s="378" customFormat="1" ht="15" customHeight="1" spans="1:10">
      <c r="A849" s="313">
        <v>2119999</v>
      </c>
      <c r="B849" s="313" t="s">
        <v>854</v>
      </c>
      <c r="C849" s="315">
        <v>1225</v>
      </c>
      <c r="D849" s="315">
        <v>1181</v>
      </c>
      <c r="E849" s="394">
        <f>D849/C849*100</f>
        <v>96.4081632653061</v>
      </c>
    </row>
    <row r="850" s="380" customFormat="1" ht="15" customHeight="1" spans="1:10">
      <c r="A850" s="313">
        <v>212</v>
      </c>
      <c r="B850" s="314" t="s">
        <v>855</v>
      </c>
      <c r="C850" s="315">
        <f>C851+C862+C864+C867+C869+C871</f>
        <v>29088</v>
      </c>
      <c r="D850" s="315">
        <f>D851+D862+D864+D867+D869+D871</f>
        <v>24309</v>
      </c>
      <c r="E850" s="394">
        <f>D850/C850*100</f>
        <v>83.5705445544555</v>
      </c>
    </row>
    <row r="851" s="378" customFormat="1" ht="15" customHeight="1" spans="1:10">
      <c r="A851" s="313">
        <v>21201</v>
      </c>
      <c r="B851" s="314" t="s">
        <v>856</v>
      </c>
      <c r="C851" s="315">
        <f>SUM(C852:C861)</f>
        <v>21494</v>
      </c>
      <c r="D851" s="315">
        <f>SUM(D852:D861)</f>
        <v>16849</v>
      </c>
      <c r="E851" s="394">
        <f>D851/C851*100</f>
        <v>78.3893179491951</v>
      </c>
    </row>
    <row r="852" s="378" customFormat="1" ht="15" customHeight="1" spans="1:10">
      <c r="A852" s="313">
        <v>2120101</v>
      </c>
      <c r="B852" s="313" t="s">
        <v>241</v>
      </c>
      <c r="C852" s="315"/>
      <c r="D852" s="315"/>
      <c r="E852" s="394"/>
    </row>
    <row r="853" s="378" customFormat="1" ht="15" customHeight="1" spans="1:10">
      <c r="A853" s="313">
        <v>2120102</v>
      </c>
      <c r="B853" s="313" t="s">
        <v>242</v>
      </c>
      <c r="C853" s="315"/>
      <c r="D853" s="315"/>
      <c r="E853" s="394"/>
    </row>
    <row r="854" s="378" customFormat="1" ht="15" customHeight="1" spans="1:10">
      <c r="A854" s="313">
        <v>2120103</v>
      </c>
      <c r="B854" s="313" t="s">
        <v>243</v>
      </c>
      <c r="C854" s="315"/>
      <c r="D854" s="315"/>
      <c r="E854" s="394"/>
    </row>
    <row r="855" s="378" customFormat="1" ht="15" customHeight="1" spans="1:10">
      <c r="A855" s="313">
        <v>2120104</v>
      </c>
      <c r="B855" s="313" t="s">
        <v>857</v>
      </c>
      <c r="C855" s="315"/>
      <c r="D855" s="315"/>
      <c r="E855" s="394"/>
    </row>
    <row r="856" s="378" customFormat="1" ht="15" customHeight="1" spans="1:10">
      <c r="A856" s="313">
        <v>2120105</v>
      </c>
      <c r="B856" s="313" t="s">
        <v>858</v>
      </c>
      <c r="C856" s="315"/>
      <c r="D856" s="315"/>
      <c r="E856" s="394"/>
    </row>
    <row r="857" s="150" customFormat="1" ht="15" customHeight="1" spans="1:10">
      <c r="A857" s="313">
        <v>2120106</v>
      </c>
      <c r="B857" s="313" t="s">
        <v>859</v>
      </c>
      <c r="C857" s="315">
        <v>13</v>
      </c>
      <c r="D857" s="315">
        <v>11</v>
      </c>
      <c r="E857" s="394">
        <f>D857/C857*100</f>
        <v>84.6153846153846</v>
      </c>
    </row>
    <row r="858" s="378" customFormat="1" ht="15" customHeight="1" spans="1:10">
      <c r="A858" s="313">
        <v>2120107</v>
      </c>
      <c r="B858" s="313" t="s">
        <v>860</v>
      </c>
      <c r="C858" s="315"/>
      <c r="D858" s="315"/>
      <c r="E858" s="394"/>
      <c r="G858" s="395"/>
      <c r="H858" s="378"/>
      <c r="I858" s="395"/>
      <c r="J858" s="395"/>
    </row>
    <row r="859" s="378" customFormat="1" ht="15" customHeight="1" spans="1:10">
      <c r="A859" s="313">
        <v>2120109</v>
      </c>
      <c r="B859" s="313" t="s">
        <v>861</v>
      </c>
      <c r="C859" s="315"/>
      <c r="D859" s="315"/>
      <c r="E859" s="394"/>
      <c r="G859" s="395"/>
      <c r="H859" s="378"/>
      <c r="I859" s="395"/>
    </row>
    <row r="860" s="378" customFormat="1" ht="15" customHeight="1" spans="1:10">
      <c r="A860" s="313">
        <v>2120110</v>
      </c>
      <c r="B860" s="313" t="s">
        <v>862</v>
      </c>
      <c r="C860" s="315"/>
      <c r="D860" s="315"/>
      <c r="E860" s="394"/>
    </row>
    <row r="861" s="378" customFormat="1" ht="15" customHeight="1" spans="1:10">
      <c r="A861" s="313">
        <v>2120199</v>
      </c>
      <c r="B861" s="313" t="s">
        <v>863</v>
      </c>
      <c r="C861" s="315">
        <v>21481</v>
      </c>
      <c r="D861" s="315">
        <v>16838</v>
      </c>
      <c r="E861" s="394">
        <f>D861/C861*100</f>
        <v>78.3855500209487</v>
      </c>
      <c r="I861" s="395"/>
    </row>
    <row r="862" s="378" customFormat="1" ht="15" customHeight="1" spans="1:10">
      <c r="A862" s="313">
        <v>21202</v>
      </c>
      <c r="B862" s="314" t="s">
        <v>864</v>
      </c>
      <c r="C862" s="315">
        <f>C863</f>
        <v>175</v>
      </c>
      <c r="D862" s="315">
        <f>D863</f>
        <v>63</v>
      </c>
      <c r="E862" s="394">
        <f>D862/C862*100</f>
        <v>36</v>
      </c>
    </row>
    <row r="863" s="378" customFormat="1" ht="15" customHeight="1" spans="1:10">
      <c r="A863" s="313">
        <v>2120201</v>
      </c>
      <c r="B863" s="313" t="s">
        <v>865</v>
      </c>
      <c r="C863" s="315">
        <v>175</v>
      </c>
      <c r="D863" s="315">
        <v>63</v>
      </c>
      <c r="E863" s="394">
        <f>D863/C863*100</f>
        <v>36</v>
      </c>
    </row>
    <row r="864" s="378" customFormat="1" ht="15" customHeight="1" spans="1:10">
      <c r="A864" s="313">
        <v>21203</v>
      </c>
      <c r="B864" s="314" t="s">
        <v>866</v>
      </c>
      <c r="C864" s="315">
        <f>SUM(C865:C866)</f>
        <v>5504</v>
      </c>
      <c r="D864" s="315">
        <f>SUM(D865:D866)</f>
        <v>5504</v>
      </c>
      <c r="E864" s="394">
        <f>D864/C864*100</f>
        <v>100</v>
      </c>
    </row>
    <row r="865" s="378" customFormat="1" ht="15" customHeight="1" spans="1:10">
      <c r="A865" s="313">
        <v>2120303</v>
      </c>
      <c r="B865" s="313" t="s">
        <v>867</v>
      </c>
      <c r="C865" s="315"/>
      <c r="D865" s="315"/>
      <c r="E865" s="394"/>
    </row>
    <row r="866" s="378" customFormat="1" ht="15" customHeight="1" spans="1:10">
      <c r="A866" s="313">
        <v>2120399</v>
      </c>
      <c r="B866" s="313" t="s">
        <v>868</v>
      </c>
      <c r="C866" s="315">
        <v>5504</v>
      </c>
      <c r="D866" s="315">
        <v>5504</v>
      </c>
      <c r="E866" s="394">
        <f>D866/C866*100</f>
        <v>100</v>
      </c>
    </row>
    <row r="867" s="378" customFormat="1" ht="15" customHeight="1" spans="1:10">
      <c r="A867" s="313">
        <v>21205</v>
      </c>
      <c r="B867" s="314" t="s">
        <v>869</v>
      </c>
      <c r="C867" s="315">
        <f t="shared" ref="C867:C871" si="0">C868</f>
        <v>1180</v>
      </c>
      <c r="D867" s="315">
        <f t="shared" ref="D867:D871" si="1">D868</f>
        <v>1180</v>
      </c>
      <c r="E867" s="394">
        <f>D867/C867*100</f>
        <v>100</v>
      </c>
    </row>
    <row r="868" s="378" customFormat="1" ht="15" customHeight="1" spans="1:10">
      <c r="A868" s="313">
        <v>2120501</v>
      </c>
      <c r="B868" s="313" t="s">
        <v>870</v>
      </c>
      <c r="C868" s="315">
        <v>1180</v>
      </c>
      <c r="D868" s="315">
        <v>1180</v>
      </c>
      <c r="E868" s="394">
        <f>D868/C868*100</f>
        <v>100</v>
      </c>
    </row>
    <row r="869" s="378" customFormat="1" ht="15" customHeight="1" spans="1:10">
      <c r="A869" s="313">
        <v>21206</v>
      </c>
      <c r="B869" s="314" t="s">
        <v>871</v>
      </c>
      <c r="C869" s="315">
        <f t="shared" si="0"/>
        <v>0</v>
      </c>
      <c r="D869" s="315">
        <f t="shared" si="1"/>
        <v>0</v>
      </c>
      <c r="E869" s="394"/>
    </row>
    <row r="870" s="378" customFormat="1" ht="15" customHeight="1" spans="1:10">
      <c r="A870" s="313">
        <v>2120601</v>
      </c>
      <c r="B870" s="313" t="s">
        <v>872</v>
      </c>
      <c r="C870" s="315"/>
      <c r="D870" s="315"/>
      <c r="E870" s="394"/>
      <c r="G870" s="395"/>
    </row>
    <row r="871" s="378" customFormat="1" ht="15" customHeight="1" spans="1:10">
      <c r="A871" s="313">
        <v>21299</v>
      </c>
      <c r="B871" s="314" t="s">
        <v>873</v>
      </c>
      <c r="C871" s="315">
        <f t="shared" si="0"/>
        <v>735</v>
      </c>
      <c r="D871" s="315">
        <f t="shared" si="1"/>
        <v>713</v>
      </c>
      <c r="E871" s="394">
        <f>D871/C871*100</f>
        <v>97.0068027210884</v>
      </c>
    </row>
    <row r="872" s="378" customFormat="1" ht="15" customHeight="1" spans="1:10">
      <c r="A872" s="313">
        <v>2129999</v>
      </c>
      <c r="B872" s="313" t="s">
        <v>874</v>
      </c>
      <c r="C872" s="315">
        <v>735</v>
      </c>
      <c r="D872" s="315">
        <v>713</v>
      </c>
      <c r="E872" s="394">
        <f>D872/C872*100</f>
        <v>97.0068027210884</v>
      </c>
    </row>
    <row r="873" s="378" customFormat="1" ht="15" customHeight="1" spans="1:10">
      <c r="A873" s="313">
        <v>213</v>
      </c>
      <c r="B873" s="398" t="s">
        <v>875</v>
      </c>
      <c r="C873" s="315">
        <f>C874+C900+C923+C951+C958+C964+C970+C973</f>
        <v>8512</v>
      </c>
      <c r="D873" s="315">
        <f>D874+D900+D923+D951+D958+D964+D970+D973</f>
        <v>8328</v>
      </c>
      <c r="E873" s="394">
        <f>D873/C873*100</f>
        <v>97.8383458646617</v>
      </c>
      <c r="I873" s="395"/>
      <c r="J873" s="395"/>
    </row>
    <row r="874" s="380" customFormat="1" ht="15" customHeight="1" spans="1:10">
      <c r="A874" s="313">
        <v>21301</v>
      </c>
      <c r="B874" s="314" t="s">
        <v>876</v>
      </c>
      <c r="C874" s="315">
        <f>SUM(C875:C899)</f>
        <v>56</v>
      </c>
      <c r="D874" s="315">
        <f>SUM(D875:D899)</f>
        <v>43</v>
      </c>
      <c r="E874" s="394">
        <f>D874/C874*100</f>
        <v>76.7857142857143</v>
      </c>
      <c r="J874" s="397"/>
    </row>
    <row r="875" s="378" customFormat="1" ht="15" customHeight="1" spans="1:10">
      <c r="A875" s="326">
        <v>2130101</v>
      </c>
      <c r="B875" s="313" t="s">
        <v>241</v>
      </c>
      <c r="C875" s="315"/>
      <c r="D875" s="315"/>
      <c r="E875" s="394"/>
      <c r="I875" s="395"/>
      <c r="J875" s="395"/>
    </row>
    <row r="876" s="378" customFormat="1" ht="15" customHeight="1" spans="1:10">
      <c r="A876" s="326">
        <v>2130102</v>
      </c>
      <c r="B876" s="313" t="s">
        <v>242</v>
      </c>
      <c r="C876" s="315"/>
      <c r="D876" s="315"/>
      <c r="E876" s="394"/>
      <c r="I876" s="395"/>
    </row>
    <row r="877" s="378" customFormat="1" ht="15" customHeight="1" spans="1:10">
      <c r="A877" s="326">
        <v>2130103</v>
      </c>
      <c r="B877" s="313" t="s">
        <v>243</v>
      </c>
      <c r="C877" s="315"/>
      <c r="D877" s="315"/>
      <c r="E877" s="394"/>
      <c r="I877" s="395"/>
    </row>
    <row r="878" s="378" customFormat="1" ht="15" customHeight="1" spans="1:10">
      <c r="A878" s="326">
        <v>2130104</v>
      </c>
      <c r="B878" s="313" t="s">
        <v>250</v>
      </c>
      <c r="C878" s="315"/>
      <c r="D878" s="315"/>
      <c r="E878" s="394"/>
    </row>
    <row r="879" s="378" customFormat="1" ht="15" customHeight="1" spans="1:10">
      <c r="A879" s="313">
        <v>2130105</v>
      </c>
      <c r="B879" s="313" t="s">
        <v>877</v>
      </c>
      <c r="C879" s="315"/>
      <c r="D879" s="315"/>
      <c r="E879" s="394"/>
    </row>
    <row r="880" s="378" customFormat="1" ht="15" customHeight="1" spans="1:10">
      <c r="A880" s="313">
        <v>2130106</v>
      </c>
      <c r="B880" s="313" t="s">
        <v>878</v>
      </c>
      <c r="C880" s="315"/>
      <c r="D880" s="315"/>
      <c r="E880" s="394"/>
      <c r="G880" s="395"/>
    </row>
    <row r="881" s="378" customFormat="1" ht="15" customHeight="1" spans="1:10">
      <c r="A881" s="313">
        <v>2130108</v>
      </c>
      <c r="B881" s="313" t="s">
        <v>879</v>
      </c>
      <c r="C881" s="315">
        <v>1</v>
      </c>
      <c r="D881" s="315">
        <v>1</v>
      </c>
      <c r="E881" s="394">
        <f>D881/C881*100</f>
        <v>100</v>
      </c>
      <c r="G881" s="395"/>
    </row>
    <row r="882" s="378" customFormat="1" ht="15" customHeight="1" spans="1:10">
      <c r="A882" s="313">
        <v>2130109</v>
      </c>
      <c r="B882" s="313" t="s">
        <v>880</v>
      </c>
      <c r="C882" s="315"/>
      <c r="D882" s="315"/>
      <c r="E882" s="394"/>
      <c r="G882" s="395"/>
      <c r="H882" s="378"/>
      <c r="I882" s="395"/>
      <c r="J882" s="395"/>
    </row>
    <row r="883" s="378" customFormat="1" ht="15" customHeight="1" spans="1:10">
      <c r="A883" s="313">
        <v>2130110</v>
      </c>
      <c r="B883" s="313" t="s">
        <v>881</v>
      </c>
      <c r="C883" s="315"/>
      <c r="D883" s="315"/>
      <c r="E883" s="394"/>
      <c r="I883" s="395"/>
      <c r="J883" s="395"/>
    </row>
    <row r="884" s="378" customFormat="1" ht="15" customHeight="1" spans="1:10">
      <c r="A884" s="313">
        <v>2130111</v>
      </c>
      <c r="B884" s="313" t="s">
        <v>882</v>
      </c>
      <c r="C884" s="315"/>
      <c r="D884" s="315"/>
      <c r="E884" s="394"/>
    </row>
    <row r="885" s="378" customFormat="1" ht="15" customHeight="1" spans="1:10">
      <c r="A885" s="313">
        <v>2130112</v>
      </c>
      <c r="B885" s="313" t="s">
        <v>883</v>
      </c>
      <c r="C885" s="315"/>
      <c r="D885" s="315"/>
      <c r="E885" s="394"/>
    </row>
    <row r="886" s="378" customFormat="1" ht="15" customHeight="1" spans="1:10">
      <c r="A886" s="313">
        <v>2130114</v>
      </c>
      <c r="B886" s="313" t="s">
        <v>884</v>
      </c>
      <c r="C886" s="315"/>
      <c r="D886" s="315"/>
      <c r="E886" s="394"/>
    </row>
    <row r="887" s="378" customFormat="1" ht="15" customHeight="1" spans="1:10">
      <c r="A887" s="313">
        <v>2130119</v>
      </c>
      <c r="B887" s="313" t="s">
        <v>885</v>
      </c>
      <c r="C887" s="315">
        <v>3</v>
      </c>
      <c r="D887" s="315">
        <v>3</v>
      </c>
      <c r="E887" s="394">
        <f>D887/C887*100</f>
        <v>100</v>
      </c>
      <c r="I887" s="395"/>
      <c r="J887" s="395"/>
    </row>
    <row r="888" s="378" customFormat="1" ht="15" customHeight="1" spans="1:10">
      <c r="A888" s="313">
        <v>2130120</v>
      </c>
      <c r="B888" s="313" t="s">
        <v>886</v>
      </c>
      <c r="C888" s="315"/>
      <c r="D888" s="315"/>
      <c r="E888" s="394"/>
    </row>
    <row r="889" s="378" customFormat="1" ht="15" customHeight="1" spans="1:10">
      <c r="A889" s="313">
        <v>2130121</v>
      </c>
      <c r="B889" s="313" t="s">
        <v>887</v>
      </c>
      <c r="C889" s="315"/>
      <c r="D889" s="315"/>
      <c r="E889" s="394"/>
    </row>
    <row r="890" s="378" customFormat="1" ht="15" customHeight="1" spans="1:10">
      <c r="A890" s="313">
        <v>2130122</v>
      </c>
      <c r="B890" s="313" t="s">
        <v>888</v>
      </c>
      <c r="C890" s="315"/>
      <c r="D890" s="315"/>
      <c r="E890" s="394"/>
    </row>
    <row r="891" s="378" customFormat="1" ht="15" customHeight="1" spans="1:10">
      <c r="A891" s="313">
        <v>2130124</v>
      </c>
      <c r="B891" s="313" t="s">
        <v>889</v>
      </c>
      <c r="C891" s="315"/>
      <c r="D891" s="315"/>
      <c r="E891" s="394"/>
    </row>
    <row r="892" s="378" customFormat="1" ht="15" customHeight="1" spans="1:10">
      <c r="A892" s="313">
        <v>2130125</v>
      </c>
      <c r="B892" s="313" t="s">
        <v>890</v>
      </c>
      <c r="C892" s="315"/>
      <c r="D892" s="315"/>
      <c r="E892" s="394"/>
    </row>
    <row r="893" s="378" customFormat="1" ht="15" customHeight="1" spans="1:10">
      <c r="A893" s="313">
        <v>2130126</v>
      </c>
      <c r="B893" s="313" t="s">
        <v>891</v>
      </c>
      <c r="C893" s="315"/>
      <c r="D893" s="315"/>
      <c r="E893" s="394"/>
    </row>
    <row r="894" s="378" customFormat="1" ht="15" customHeight="1" spans="1:10">
      <c r="A894" s="313">
        <v>2130135</v>
      </c>
      <c r="B894" s="313" t="s">
        <v>892</v>
      </c>
      <c r="C894" s="315"/>
      <c r="D894" s="315"/>
      <c r="E894" s="394"/>
    </row>
    <row r="895" s="378" customFormat="1" ht="15" customHeight="1" spans="1:10">
      <c r="A895" s="313">
        <v>2130142</v>
      </c>
      <c r="B895" s="313" t="s">
        <v>893</v>
      </c>
      <c r="C895" s="315">
        <v>46</v>
      </c>
      <c r="D895" s="315">
        <v>33</v>
      </c>
      <c r="E895" s="394">
        <f>D895/C895*100</f>
        <v>71.7391304347826</v>
      </c>
    </row>
    <row r="896" s="378" customFormat="1" ht="15" customHeight="1" spans="1:10">
      <c r="A896" s="313">
        <v>2130148</v>
      </c>
      <c r="B896" s="313" t="s">
        <v>894</v>
      </c>
      <c r="C896" s="315"/>
      <c r="D896" s="315"/>
      <c r="E896" s="394"/>
    </row>
    <row r="897" s="378" customFormat="1" ht="15" customHeight="1" spans="1:10">
      <c r="A897" s="313">
        <v>2130152</v>
      </c>
      <c r="B897" s="313" t="s">
        <v>895</v>
      </c>
      <c r="C897" s="315"/>
      <c r="D897" s="315"/>
      <c r="E897" s="394"/>
    </row>
    <row r="898" s="378" customFormat="1" ht="15" customHeight="1" spans="1:10">
      <c r="A898" s="313">
        <v>2130153</v>
      </c>
      <c r="B898" s="313" t="s">
        <v>896</v>
      </c>
      <c r="C898" s="315"/>
      <c r="D898" s="315"/>
      <c r="E898" s="394"/>
    </row>
    <row r="899" s="378" customFormat="1" ht="15" customHeight="1" spans="1:10">
      <c r="A899" s="313">
        <v>2130199</v>
      </c>
      <c r="B899" s="313" t="s">
        <v>897</v>
      </c>
      <c r="C899" s="315">
        <v>6</v>
      </c>
      <c r="D899" s="315">
        <v>6</v>
      </c>
      <c r="E899" s="394">
        <f>D899/C899*100</f>
        <v>100</v>
      </c>
      <c r="I899" s="395"/>
      <c r="J899" s="395"/>
    </row>
    <row r="900" s="378" customFormat="1" ht="15" customHeight="1" spans="1:10">
      <c r="A900" s="313">
        <v>21302</v>
      </c>
      <c r="B900" s="314" t="s">
        <v>898</v>
      </c>
      <c r="C900" s="315">
        <f>SUM(C901:C922)</f>
        <v>359</v>
      </c>
      <c r="D900" s="315">
        <f>SUM(D901:D922)</f>
        <v>310</v>
      </c>
      <c r="E900" s="394">
        <f>D900/C900*100</f>
        <v>86.3509749303621</v>
      </c>
    </row>
    <row r="901" s="378" customFormat="1" ht="15" customHeight="1" spans="1:10">
      <c r="A901" s="313">
        <v>2130201</v>
      </c>
      <c r="B901" s="313" t="s">
        <v>241</v>
      </c>
      <c r="C901" s="315"/>
      <c r="D901" s="315"/>
      <c r="E901" s="394"/>
    </row>
    <row r="902" s="378" customFormat="1" ht="15" customHeight="1" spans="1:10">
      <c r="A902" s="313">
        <v>2130202</v>
      </c>
      <c r="B902" s="313" t="s">
        <v>242</v>
      </c>
      <c r="C902" s="315"/>
      <c r="D902" s="315"/>
      <c r="E902" s="394"/>
    </row>
    <row r="903" s="378" customFormat="1" ht="15" customHeight="1" spans="1:10">
      <c r="A903" s="313">
        <v>2130203</v>
      </c>
      <c r="B903" s="313" t="s">
        <v>243</v>
      </c>
      <c r="C903" s="315"/>
      <c r="D903" s="315"/>
      <c r="E903" s="394"/>
    </row>
    <row r="904" s="378" customFormat="1" ht="15" customHeight="1" spans="1:10">
      <c r="A904" s="313">
        <v>2130204</v>
      </c>
      <c r="B904" s="313" t="s">
        <v>899</v>
      </c>
      <c r="C904" s="315"/>
      <c r="D904" s="315"/>
      <c r="E904" s="394"/>
    </row>
    <row r="905" s="378" customFormat="1" ht="15" customHeight="1" spans="1:10">
      <c r="A905" s="313">
        <v>2130205</v>
      </c>
      <c r="B905" s="313" t="s">
        <v>900</v>
      </c>
      <c r="C905" s="315">
        <v>83</v>
      </c>
      <c r="D905" s="315">
        <v>83</v>
      </c>
      <c r="E905" s="394">
        <f>D905/C905*100</f>
        <v>100</v>
      </c>
    </row>
    <row r="906" s="378" customFormat="1" ht="15" customHeight="1" spans="1:10">
      <c r="A906" s="313">
        <v>2130206</v>
      </c>
      <c r="B906" s="313" t="s">
        <v>901</v>
      </c>
      <c r="C906" s="315"/>
      <c r="D906" s="315"/>
      <c r="E906" s="394"/>
    </row>
    <row r="907" s="378" customFormat="1" ht="15" customHeight="1" spans="1:10">
      <c r="A907" s="313">
        <v>2130207</v>
      </c>
      <c r="B907" s="313" t="s">
        <v>902</v>
      </c>
      <c r="C907" s="315"/>
      <c r="D907" s="315"/>
      <c r="E907" s="394"/>
    </row>
    <row r="908" s="378" customFormat="1" ht="15" customHeight="1" spans="1:10">
      <c r="A908" s="313">
        <v>2130209</v>
      </c>
      <c r="B908" s="313" t="s">
        <v>903</v>
      </c>
      <c r="C908" s="315"/>
      <c r="D908" s="315"/>
      <c r="E908" s="394"/>
      <c r="I908" s="395"/>
      <c r="J908" s="395"/>
    </row>
    <row r="909" s="378" customFormat="1" ht="15" customHeight="1" spans="1:10">
      <c r="A909" s="313">
        <v>2130211</v>
      </c>
      <c r="B909" s="313" t="s">
        <v>904</v>
      </c>
      <c r="C909" s="315"/>
      <c r="D909" s="315"/>
      <c r="E909" s="394"/>
      <c r="G909" s="395"/>
      <c r="H909" s="378"/>
      <c r="I909" s="395"/>
      <c r="J909" s="395"/>
    </row>
    <row r="910" s="378" customFormat="1" ht="15" customHeight="1" spans="1:10">
      <c r="A910" s="313">
        <v>2130212</v>
      </c>
      <c r="B910" s="313" t="s">
        <v>905</v>
      </c>
      <c r="C910" s="315"/>
      <c r="D910" s="315"/>
      <c r="E910" s="394"/>
    </row>
    <row r="911" s="378" customFormat="1" ht="15" customHeight="1" spans="1:10">
      <c r="A911" s="313">
        <v>2130213</v>
      </c>
      <c r="B911" s="313" t="s">
        <v>906</v>
      </c>
      <c r="C911" s="315"/>
      <c r="D911" s="315"/>
      <c r="E911" s="394"/>
    </row>
    <row r="912" s="378" customFormat="1" ht="15" customHeight="1" spans="1:10">
      <c r="A912" s="313">
        <v>2130217</v>
      </c>
      <c r="B912" s="313" t="s">
        <v>907</v>
      </c>
      <c r="C912" s="315"/>
      <c r="D912" s="315"/>
      <c r="E912" s="394"/>
    </row>
    <row r="913" s="378" customFormat="1" ht="15" customHeight="1" spans="1:10">
      <c r="A913" s="313">
        <v>2130220</v>
      </c>
      <c r="B913" s="313" t="s">
        <v>908</v>
      </c>
      <c r="C913" s="315"/>
      <c r="D913" s="315"/>
      <c r="E913" s="394"/>
    </row>
    <row r="914" s="378" customFormat="1" ht="15" customHeight="1" spans="1:10">
      <c r="A914" s="313">
        <v>2130221</v>
      </c>
      <c r="B914" s="313" t="s">
        <v>909</v>
      </c>
      <c r="C914" s="315"/>
      <c r="D914" s="315"/>
      <c r="E914" s="394"/>
    </row>
    <row r="915" s="378" customFormat="1" ht="15" customHeight="1" spans="1:10">
      <c r="A915" s="313">
        <v>2130223</v>
      </c>
      <c r="B915" s="313" t="s">
        <v>910</v>
      </c>
      <c r="C915" s="315"/>
      <c r="D915" s="315"/>
      <c r="E915" s="394"/>
    </row>
    <row r="916" s="378" customFormat="1" ht="15" customHeight="1" spans="1:10">
      <c r="A916" s="313">
        <v>2130226</v>
      </c>
      <c r="B916" s="313" t="s">
        <v>911</v>
      </c>
      <c r="C916" s="315"/>
      <c r="D916" s="315"/>
      <c r="E916" s="394"/>
      <c r="J916" s="395"/>
    </row>
    <row r="917" s="378" customFormat="1" ht="15" customHeight="1" spans="1:10">
      <c r="A917" s="313">
        <v>2130227</v>
      </c>
      <c r="B917" s="313" t="s">
        <v>912</v>
      </c>
      <c r="C917" s="315"/>
      <c r="D917" s="315"/>
      <c r="E917" s="394"/>
    </row>
    <row r="918" s="378" customFormat="1" ht="15" customHeight="1" spans="1:10">
      <c r="A918" s="313">
        <v>2130234</v>
      </c>
      <c r="B918" s="313" t="s">
        <v>913</v>
      </c>
      <c r="C918" s="315">
        <v>146</v>
      </c>
      <c r="D918" s="315">
        <v>138</v>
      </c>
      <c r="E918" s="394">
        <f>D918/C918*100</f>
        <v>94.5205479452055</v>
      </c>
      <c r="J918" s="395"/>
    </row>
    <row r="919" s="378" customFormat="1" ht="15" customHeight="1" spans="1:10">
      <c r="A919" s="313">
        <v>2130236</v>
      </c>
      <c r="B919" s="313" t="s">
        <v>914</v>
      </c>
      <c r="C919" s="315"/>
      <c r="D919" s="315"/>
      <c r="E919" s="394"/>
    </row>
    <row r="920" s="378" customFormat="1" ht="15" customHeight="1" spans="1:10">
      <c r="A920" s="313">
        <v>2130237</v>
      </c>
      <c r="B920" s="313" t="s">
        <v>883</v>
      </c>
      <c r="C920" s="315"/>
      <c r="D920" s="315"/>
      <c r="E920" s="394"/>
    </row>
    <row r="921" s="378" customFormat="1" ht="15" customHeight="1" spans="1:10">
      <c r="A921" s="313">
        <v>2130238</v>
      </c>
      <c r="B921" s="313" t="s">
        <v>915</v>
      </c>
      <c r="C921" s="315"/>
      <c r="D921" s="315"/>
      <c r="E921" s="394"/>
    </row>
    <row r="922" s="378" customFormat="1" ht="15" customHeight="1" spans="1:10">
      <c r="A922" s="313">
        <v>2130299</v>
      </c>
      <c r="B922" s="313" t="s">
        <v>916</v>
      </c>
      <c r="C922" s="315">
        <v>130</v>
      </c>
      <c r="D922" s="315">
        <v>89</v>
      </c>
      <c r="E922" s="394">
        <f>D922/C922*100</f>
        <v>68.4615384615385</v>
      </c>
    </row>
    <row r="923" s="378" customFormat="1" ht="15" customHeight="1" spans="1:10">
      <c r="A923" s="313">
        <v>21303</v>
      </c>
      <c r="B923" s="314" t="s">
        <v>917</v>
      </c>
      <c r="C923" s="315">
        <f>SUM(C924:C950)</f>
        <v>139</v>
      </c>
      <c r="D923" s="315">
        <f>SUM(D924:D950)</f>
        <v>138</v>
      </c>
      <c r="E923" s="394">
        <f>D923/C923*100</f>
        <v>99.2805755395683</v>
      </c>
    </row>
    <row r="924" s="378" customFormat="1" ht="15" customHeight="1" spans="1:10">
      <c r="A924" s="313">
        <v>2130301</v>
      </c>
      <c r="B924" s="313" t="s">
        <v>241</v>
      </c>
      <c r="C924" s="315"/>
      <c r="D924" s="315"/>
      <c r="E924" s="394"/>
    </row>
    <row r="925" s="378" customFormat="1" ht="15" customHeight="1" spans="1:10">
      <c r="A925" s="313">
        <v>2130302</v>
      </c>
      <c r="B925" s="313" t="s">
        <v>242</v>
      </c>
      <c r="C925" s="315"/>
      <c r="D925" s="315"/>
      <c r="E925" s="394"/>
    </row>
    <row r="926" s="378" customFormat="1" ht="15" customHeight="1" spans="1:10">
      <c r="A926" s="313">
        <v>2130303</v>
      </c>
      <c r="B926" s="313" t="s">
        <v>243</v>
      </c>
      <c r="C926" s="315"/>
      <c r="D926" s="315"/>
      <c r="E926" s="394"/>
    </row>
    <row r="927" s="378" customFormat="1" ht="15" customHeight="1" spans="1:10">
      <c r="A927" s="313">
        <v>2130304</v>
      </c>
      <c r="B927" s="313" t="s">
        <v>918</v>
      </c>
      <c r="C927" s="315"/>
      <c r="D927" s="315"/>
      <c r="E927" s="394"/>
    </row>
    <row r="928" s="378" customFormat="1" ht="15" customHeight="1" spans="1:10">
      <c r="A928" s="313">
        <v>2130305</v>
      </c>
      <c r="B928" s="313" t="s">
        <v>919</v>
      </c>
      <c r="C928" s="315"/>
      <c r="D928" s="315"/>
      <c r="E928" s="394"/>
    </row>
    <row r="929" s="378" customFormat="1" ht="15" customHeight="1" spans="1:10">
      <c r="A929" s="313">
        <v>2130306</v>
      </c>
      <c r="B929" s="313" t="s">
        <v>920</v>
      </c>
      <c r="C929" s="315"/>
      <c r="D929" s="315"/>
      <c r="E929" s="394"/>
    </row>
    <row r="930" s="378" customFormat="1" ht="15" customHeight="1" spans="1:10">
      <c r="A930" s="313">
        <v>2130307</v>
      </c>
      <c r="B930" s="313" t="s">
        <v>921</v>
      </c>
      <c r="C930" s="315"/>
      <c r="D930" s="315"/>
      <c r="E930" s="394"/>
    </row>
    <row r="931" s="378" customFormat="1" ht="15" customHeight="1" spans="1:10">
      <c r="A931" s="313">
        <v>2130308</v>
      </c>
      <c r="B931" s="313" t="s">
        <v>922</v>
      </c>
      <c r="C931" s="315"/>
      <c r="D931" s="315"/>
      <c r="E931" s="394"/>
    </row>
    <row r="932" s="378" customFormat="1" ht="15" customHeight="1" spans="1:10">
      <c r="A932" s="313">
        <v>2130309</v>
      </c>
      <c r="B932" s="313" t="s">
        <v>923</v>
      </c>
      <c r="C932" s="315"/>
      <c r="D932" s="315"/>
      <c r="E932" s="394"/>
    </row>
    <row r="933" s="378" customFormat="1" ht="15" customHeight="1" spans="1:10">
      <c r="A933" s="313">
        <v>2130310</v>
      </c>
      <c r="B933" s="313" t="s">
        <v>924</v>
      </c>
      <c r="C933" s="315"/>
      <c r="D933" s="315"/>
      <c r="E933" s="394"/>
    </row>
    <row r="934" s="378" customFormat="1" ht="15" customHeight="1" spans="1:10">
      <c r="A934" s="313">
        <v>2130311</v>
      </c>
      <c r="B934" s="313" t="s">
        <v>925</v>
      </c>
      <c r="C934" s="315"/>
      <c r="D934" s="315"/>
      <c r="E934" s="394"/>
    </row>
    <row r="935" s="378" customFormat="1" ht="15" customHeight="1" spans="1:10">
      <c r="A935" s="313">
        <v>2130312</v>
      </c>
      <c r="B935" s="313" t="s">
        <v>926</v>
      </c>
      <c r="C935" s="315"/>
      <c r="D935" s="315"/>
      <c r="E935" s="394"/>
    </row>
    <row r="936" s="378" customFormat="1" ht="15" customHeight="1" spans="1:10">
      <c r="A936" s="313">
        <v>2130313</v>
      </c>
      <c r="B936" s="313" t="s">
        <v>927</v>
      </c>
      <c r="C936" s="315"/>
      <c r="D936" s="315"/>
      <c r="E936" s="394"/>
    </row>
    <row r="937" s="378" customFormat="1" ht="15" customHeight="1" spans="1:10">
      <c r="A937" s="313">
        <v>2130314</v>
      </c>
      <c r="B937" s="313" t="s">
        <v>928</v>
      </c>
      <c r="C937" s="315"/>
      <c r="D937" s="315"/>
      <c r="E937" s="394"/>
      <c r="G937" s="395"/>
      <c r="H937" s="378"/>
      <c r="I937" s="395"/>
      <c r="J937" s="395"/>
    </row>
    <row r="938" s="378" customFormat="1" ht="15" customHeight="1" spans="1:10">
      <c r="A938" s="313">
        <v>2130315</v>
      </c>
      <c r="B938" s="313" t="s">
        <v>929</v>
      </c>
      <c r="C938" s="315">
        <v>54</v>
      </c>
      <c r="D938" s="315">
        <v>54</v>
      </c>
      <c r="E938" s="394">
        <f>D938/C938*100</f>
        <v>100</v>
      </c>
    </row>
    <row r="939" s="378" customFormat="1" ht="15" customHeight="1" spans="1:10">
      <c r="A939" s="313">
        <v>2130316</v>
      </c>
      <c r="B939" s="313" t="s">
        <v>930</v>
      </c>
      <c r="C939" s="315"/>
      <c r="D939" s="315"/>
      <c r="E939" s="394"/>
    </row>
    <row r="940" s="378" customFormat="1" ht="15" customHeight="1" spans="1:10">
      <c r="A940" s="313">
        <v>2130317</v>
      </c>
      <c r="B940" s="313" t="s">
        <v>931</v>
      </c>
      <c r="C940" s="315"/>
      <c r="D940" s="315"/>
      <c r="E940" s="394"/>
    </row>
    <row r="941" s="378" customFormat="1" ht="15" customHeight="1" spans="1:10">
      <c r="A941" s="313">
        <v>2130318</v>
      </c>
      <c r="B941" s="313" t="s">
        <v>932</v>
      </c>
      <c r="C941" s="315"/>
      <c r="D941" s="315"/>
      <c r="E941" s="394"/>
    </row>
    <row r="942" s="378" customFormat="1" ht="15" customHeight="1" spans="1:10">
      <c r="A942" s="313">
        <v>2130319</v>
      </c>
      <c r="B942" s="313" t="s">
        <v>933</v>
      </c>
      <c r="C942" s="315"/>
      <c r="D942" s="315"/>
      <c r="E942" s="394"/>
    </row>
    <row r="943" s="378" customFormat="1" ht="15" customHeight="1" spans="1:10">
      <c r="A943" s="313">
        <v>2130321</v>
      </c>
      <c r="B943" s="313" t="s">
        <v>934</v>
      </c>
      <c r="C943" s="315"/>
      <c r="D943" s="315"/>
      <c r="E943" s="394"/>
    </row>
    <row r="944" s="378" customFormat="1" ht="15" customHeight="1" spans="1:10">
      <c r="A944" s="313">
        <v>2130322</v>
      </c>
      <c r="B944" s="313" t="s">
        <v>935</v>
      </c>
      <c r="C944" s="315"/>
      <c r="D944" s="315"/>
      <c r="E944" s="394"/>
    </row>
    <row r="945" s="378" customFormat="1" ht="15" customHeight="1" spans="1:5">
      <c r="A945" s="313">
        <v>2130333</v>
      </c>
      <c r="B945" s="313" t="s">
        <v>910</v>
      </c>
      <c r="C945" s="315"/>
      <c r="D945" s="315"/>
      <c r="E945" s="394"/>
    </row>
    <row r="946" s="378" customFormat="1" ht="15" customHeight="1" spans="1:5">
      <c r="A946" s="313">
        <v>2130334</v>
      </c>
      <c r="B946" s="313" t="s">
        <v>936</v>
      </c>
      <c r="C946" s="315"/>
      <c r="D946" s="315"/>
      <c r="E946" s="394"/>
    </row>
    <row r="947" s="378" customFormat="1" ht="15" customHeight="1" spans="1:5">
      <c r="A947" s="313">
        <v>2130335</v>
      </c>
      <c r="B947" s="313" t="s">
        <v>937</v>
      </c>
      <c r="C947" s="315"/>
      <c r="D947" s="315"/>
      <c r="E947" s="394"/>
    </row>
    <row r="948" s="378" customFormat="1" ht="15" customHeight="1" spans="1:5">
      <c r="A948" s="313">
        <v>2130336</v>
      </c>
      <c r="B948" s="313" t="s">
        <v>938</v>
      </c>
      <c r="C948" s="315"/>
      <c r="D948" s="315"/>
      <c r="E948" s="394"/>
    </row>
    <row r="949" s="378" customFormat="1" ht="15" customHeight="1" spans="1:5">
      <c r="A949" s="313">
        <v>2130337</v>
      </c>
      <c r="B949" s="313" t="s">
        <v>939</v>
      </c>
      <c r="C949" s="315"/>
      <c r="D949" s="315"/>
      <c r="E949" s="394"/>
    </row>
    <row r="950" s="378" customFormat="1" ht="15" customHeight="1" spans="1:5">
      <c r="A950" s="313">
        <v>2130399</v>
      </c>
      <c r="B950" s="313" t="s">
        <v>940</v>
      </c>
      <c r="C950" s="315">
        <v>85</v>
      </c>
      <c r="D950" s="315">
        <v>84</v>
      </c>
      <c r="E950" s="394">
        <f>D950/C950*100</f>
        <v>98.8235294117647</v>
      </c>
    </row>
    <row r="951" s="378" customFormat="1" ht="15" customHeight="1" spans="1:5">
      <c r="A951" s="313">
        <v>21305</v>
      </c>
      <c r="B951" s="314" t="s">
        <v>941</v>
      </c>
      <c r="C951" s="315">
        <f>SUM(C952:C957)</f>
        <v>0</v>
      </c>
      <c r="D951" s="315">
        <f>SUM(D952:D957)</f>
        <v>0</v>
      </c>
      <c r="E951" s="394"/>
    </row>
    <row r="952" s="378" customFormat="1" ht="15" customHeight="1" spans="1:5">
      <c r="A952" s="313">
        <v>2130504</v>
      </c>
      <c r="B952" s="313" t="s">
        <v>942</v>
      </c>
      <c r="C952" s="315"/>
      <c r="D952" s="315"/>
      <c r="E952" s="394"/>
    </row>
    <row r="953" s="378" customFormat="1" ht="15" customHeight="1" spans="1:5">
      <c r="A953" s="313">
        <v>2130505</v>
      </c>
      <c r="B953" s="313" t="s">
        <v>943</v>
      </c>
      <c r="C953" s="315"/>
      <c r="D953" s="315"/>
      <c r="E953" s="394"/>
    </row>
    <row r="954" s="378" customFormat="1" ht="15" customHeight="1" spans="1:5">
      <c r="A954" s="313">
        <v>2130506</v>
      </c>
      <c r="B954" s="313" t="s">
        <v>944</v>
      </c>
      <c r="C954" s="315"/>
      <c r="D954" s="315"/>
      <c r="E954" s="394"/>
    </row>
    <row r="955" s="378" customFormat="1" ht="15" customHeight="1" spans="1:5">
      <c r="A955" s="313">
        <v>2130507</v>
      </c>
      <c r="B955" s="313" t="s">
        <v>945</v>
      </c>
      <c r="C955" s="315"/>
      <c r="D955" s="315"/>
      <c r="E955" s="394"/>
    </row>
    <row r="956" s="378" customFormat="1" ht="15" customHeight="1" spans="1:5">
      <c r="A956" s="313">
        <v>2130508</v>
      </c>
      <c r="B956" s="313" t="s">
        <v>946</v>
      </c>
      <c r="C956" s="315"/>
      <c r="D956" s="315"/>
      <c r="E956" s="394"/>
    </row>
    <row r="957" s="378" customFormat="1" ht="15" customHeight="1" spans="1:5">
      <c r="A957" s="313">
        <v>2130599</v>
      </c>
      <c r="B957" s="313" t="s">
        <v>947</v>
      </c>
      <c r="C957" s="315"/>
      <c r="D957" s="315"/>
      <c r="E957" s="394"/>
    </row>
    <row r="958" s="378" customFormat="1" ht="15" customHeight="1" spans="1:5">
      <c r="A958" s="313">
        <v>21307</v>
      </c>
      <c r="B958" s="314" t="s">
        <v>948</v>
      </c>
      <c r="C958" s="315">
        <f>SUM(C959:C963)</f>
        <v>230</v>
      </c>
      <c r="D958" s="315">
        <f>SUM(D959:D963)</f>
        <v>217</v>
      </c>
      <c r="E958" s="394">
        <f>D958/C958*100</f>
        <v>94.3478260869565</v>
      </c>
    </row>
    <row r="959" s="378" customFormat="1" ht="15" customHeight="1" spans="1:5">
      <c r="A959" s="313">
        <v>2130701</v>
      </c>
      <c r="B959" s="313" t="s">
        <v>949</v>
      </c>
      <c r="C959" s="315">
        <v>100</v>
      </c>
      <c r="D959" s="315">
        <v>87</v>
      </c>
      <c r="E959" s="394">
        <f>D959/C959*100</f>
        <v>87</v>
      </c>
    </row>
    <row r="960" s="378" customFormat="1" ht="15" customHeight="1" spans="1:5">
      <c r="A960" s="313">
        <v>2130705</v>
      </c>
      <c r="B960" s="313" t="s">
        <v>950</v>
      </c>
      <c r="C960" s="315">
        <v>130</v>
      </c>
      <c r="D960" s="315">
        <v>130</v>
      </c>
      <c r="E960" s="394">
        <f>D960/C960*100</f>
        <v>100</v>
      </c>
    </row>
    <row r="961" s="378" customFormat="1" ht="15" customHeight="1" spans="1:10">
      <c r="A961" s="313">
        <v>2130706</v>
      </c>
      <c r="B961" s="313" t="s">
        <v>951</v>
      </c>
      <c r="C961" s="315"/>
      <c r="D961" s="315"/>
      <c r="E961" s="394"/>
    </row>
    <row r="962" s="378" customFormat="1" ht="15" customHeight="1" spans="1:10">
      <c r="A962" s="313">
        <v>2130707</v>
      </c>
      <c r="B962" s="313" t="s">
        <v>952</v>
      </c>
      <c r="C962" s="315"/>
      <c r="D962" s="315"/>
      <c r="E962" s="394"/>
    </row>
    <row r="963" s="378" customFormat="1" ht="15" customHeight="1" spans="1:10">
      <c r="A963" s="313">
        <v>2130799</v>
      </c>
      <c r="B963" s="313" t="s">
        <v>953</v>
      </c>
      <c r="C963" s="315"/>
      <c r="D963" s="315"/>
      <c r="E963" s="394"/>
    </row>
    <row r="964" s="378" customFormat="1" ht="15" customHeight="1" spans="1:10">
      <c r="A964" s="313">
        <v>21308</v>
      </c>
      <c r="B964" s="314" t="s">
        <v>954</v>
      </c>
      <c r="C964" s="315">
        <f>SUM(C965:C969)</f>
        <v>0</v>
      </c>
      <c r="D964" s="315">
        <f>SUM(D965:D969)</f>
        <v>0</v>
      </c>
      <c r="E964" s="394"/>
      <c r="G964" s="395"/>
      <c r="H964" s="378"/>
      <c r="I964" s="395"/>
      <c r="J964" s="395"/>
    </row>
    <row r="965" s="378" customFormat="1" ht="15" customHeight="1" spans="1:10">
      <c r="A965" s="313">
        <v>2130801</v>
      </c>
      <c r="B965" s="313" t="s">
        <v>955</v>
      </c>
      <c r="C965" s="315"/>
      <c r="D965" s="315"/>
      <c r="E965" s="394"/>
    </row>
    <row r="966" s="378" customFormat="1" ht="15" customHeight="1" spans="1:10">
      <c r="A966" s="313">
        <v>2130803</v>
      </c>
      <c r="B966" s="313" t="s">
        <v>956</v>
      </c>
      <c r="C966" s="315"/>
      <c r="D966" s="315"/>
      <c r="E966" s="394"/>
    </row>
    <row r="967" s="378" customFormat="1" ht="15" customHeight="1" spans="1:10">
      <c r="A967" s="313">
        <v>2130804</v>
      </c>
      <c r="B967" s="313" t="s">
        <v>957</v>
      </c>
      <c r="C967" s="315"/>
      <c r="D967" s="315"/>
      <c r="E967" s="394"/>
    </row>
    <row r="968" s="150" customFormat="1" ht="15" customHeight="1" spans="1:10">
      <c r="A968" s="313">
        <v>2130805</v>
      </c>
      <c r="B968" s="313" t="s">
        <v>958</v>
      </c>
      <c r="C968" s="315"/>
      <c r="D968" s="315"/>
      <c r="E968" s="394"/>
    </row>
    <row r="969" s="378" customFormat="1" ht="15" customHeight="1" spans="1:10">
      <c r="A969" s="313">
        <v>2130899</v>
      </c>
      <c r="B969" s="313" t="s">
        <v>959</v>
      </c>
      <c r="C969" s="315"/>
      <c r="D969" s="315"/>
      <c r="E969" s="394"/>
    </row>
    <row r="970" s="378" customFormat="1" ht="15" customHeight="1" spans="1:10">
      <c r="A970" s="313">
        <v>21309</v>
      </c>
      <c r="B970" s="314" t="s">
        <v>960</v>
      </c>
      <c r="C970" s="315">
        <f>SUM(C971:C972)</f>
        <v>0</v>
      </c>
      <c r="D970" s="315">
        <f>SUM(D971:D972)</f>
        <v>0</v>
      </c>
      <c r="E970" s="394"/>
    </row>
    <row r="971" s="378" customFormat="1" ht="15" customHeight="1" spans="1:10">
      <c r="A971" s="313">
        <v>2130901</v>
      </c>
      <c r="B971" s="313" t="s">
        <v>961</v>
      </c>
      <c r="C971" s="315"/>
      <c r="D971" s="315"/>
      <c r="E971" s="394"/>
    </row>
    <row r="972" s="378" customFormat="1" ht="15" customHeight="1" spans="1:10">
      <c r="A972" s="313">
        <v>2130999</v>
      </c>
      <c r="B972" s="313" t="s">
        <v>962</v>
      </c>
      <c r="C972" s="315"/>
      <c r="D972" s="315"/>
      <c r="E972" s="394"/>
    </row>
    <row r="973" s="378" customFormat="1" ht="15" customHeight="1" spans="1:10">
      <c r="A973" s="313">
        <v>21399</v>
      </c>
      <c r="B973" s="314" t="s">
        <v>963</v>
      </c>
      <c r="C973" s="315">
        <f>SUM(C974:C975)</f>
        <v>7728</v>
      </c>
      <c r="D973" s="315">
        <f>SUM(D974:D975)</f>
        <v>7620</v>
      </c>
      <c r="E973" s="394">
        <f>D973/C973*100</f>
        <v>98.6024844720497</v>
      </c>
    </row>
    <row r="974" s="378" customFormat="1" ht="15" customHeight="1" spans="1:10">
      <c r="A974" s="313">
        <v>2139901</v>
      </c>
      <c r="B974" s="313" t="s">
        <v>964</v>
      </c>
      <c r="C974" s="315"/>
      <c r="D974" s="315"/>
      <c r="E974" s="394"/>
    </row>
    <row r="975" s="378" customFormat="1" ht="15" customHeight="1" spans="1:10">
      <c r="A975" s="313">
        <v>2139999</v>
      </c>
      <c r="B975" s="313" t="s">
        <v>965</v>
      </c>
      <c r="C975" s="315">
        <v>7728</v>
      </c>
      <c r="D975" s="315">
        <v>7620</v>
      </c>
      <c r="E975" s="394">
        <f>D975/C975*100</f>
        <v>98.6024844720497</v>
      </c>
    </row>
    <row r="976" s="378" customFormat="1" ht="15" customHeight="1" spans="1:10">
      <c r="A976" s="313">
        <v>214</v>
      </c>
      <c r="B976" s="314" t="s">
        <v>966</v>
      </c>
      <c r="C976" s="315">
        <f>C977+C998+C1008+C1018+C1025</f>
        <v>2066</v>
      </c>
      <c r="D976" s="315">
        <f>D977+D998+D1008+D1018+D1025</f>
        <v>1907</v>
      </c>
      <c r="E976" s="394">
        <f>D976/C976*100</f>
        <v>92.3039690222652</v>
      </c>
      <c r="I976" s="395"/>
      <c r="J976" s="395"/>
    </row>
    <row r="977" s="378" customFormat="1" ht="15" customHeight="1" spans="1:10">
      <c r="A977" s="313">
        <v>21401</v>
      </c>
      <c r="B977" s="314" t="s">
        <v>967</v>
      </c>
      <c r="C977" s="315">
        <f>SUM(C978:C997)</f>
        <v>877</v>
      </c>
      <c r="D977" s="315">
        <f>SUM(D978:D997)</f>
        <v>755</v>
      </c>
      <c r="E977" s="394">
        <f>D977/C977*100</f>
        <v>86.0889395667047</v>
      </c>
    </row>
    <row r="978" s="378" customFormat="1" ht="15" customHeight="1" spans="1:10">
      <c r="A978" s="313">
        <v>2140101</v>
      </c>
      <c r="B978" s="313" t="s">
        <v>241</v>
      </c>
      <c r="C978" s="315"/>
      <c r="D978" s="315"/>
      <c r="E978" s="394"/>
    </row>
    <row r="979" s="378" customFormat="1" ht="15" customHeight="1" spans="1:10">
      <c r="A979" s="313">
        <v>2140102</v>
      </c>
      <c r="B979" s="313" t="s">
        <v>242</v>
      </c>
      <c r="C979" s="315"/>
      <c r="D979" s="315"/>
      <c r="E979" s="394"/>
    </row>
    <row r="980" s="378" customFormat="1" ht="15" customHeight="1" spans="1:10">
      <c r="A980" s="313">
        <v>2140103</v>
      </c>
      <c r="B980" s="313" t="s">
        <v>243</v>
      </c>
      <c r="C980" s="315"/>
      <c r="D980" s="315"/>
      <c r="E980" s="394"/>
      <c r="I980" s="395"/>
    </row>
    <row r="981" s="378" customFormat="1" ht="15" customHeight="1" spans="1:10">
      <c r="A981" s="313">
        <v>2140104</v>
      </c>
      <c r="B981" s="313" t="s">
        <v>968</v>
      </c>
      <c r="C981" s="315">
        <v>40</v>
      </c>
      <c r="D981" s="315"/>
      <c r="E981" s="394">
        <f>D981/C981*100</f>
        <v>0</v>
      </c>
      <c r="I981" s="395"/>
    </row>
    <row r="982" s="378" customFormat="1" ht="15" customHeight="1" spans="1:10">
      <c r="A982" s="313">
        <v>2140106</v>
      </c>
      <c r="B982" s="313" t="s">
        <v>969</v>
      </c>
      <c r="C982" s="315">
        <v>127</v>
      </c>
      <c r="D982" s="315">
        <v>45</v>
      </c>
      <c r="E982" s="394">
        <f>D982/C982*100</f>
        <v>35.4330708661417</v>
      </c>
    </row>
    <row r="983" s="378" customFormat="1" ht="15" customHeight="1" spans="1:10">
      <c r="A983" s="313">
        <v>2140109</v>
      </c>
      <c r="B983" s="313" t="s">
        <v>970</v>
      </c>
      <c r="C983" s="315"/>
      <c r="D983" s="315"/>
      <c r="E983" s="394"/>
    </row>
    <row r="984" s="378" customFormat="1" ht="15" customHeight="1" spans="1:10">
      <c r="A984" s="313">
        <v>2140110</v>
      </c>
      <c r="B984" s="313" t="s">
        <v>971</v>
      </c>
      <c r="C984" s="315">
        <v>10</v>
      </c>
      <c r="D984" s="315">
        <v>10</v>
      </c>
      <c r="E984" s="394">
        <f>D984/C984*100</f>
        <v>100</v>
      </c>
    </row>
    <row r="985" s="378" customFormat="1" ht="15" customHeight="1" spans="1:10">
      <c r="A985" s="313">
        <v>2140112</v>
      </c>
      <c r="B985" s="313" t="s">
        <v>972</v>
      </c>
      <c r="C985" s="315"/>
      <c r="D985" s="315"/>
      <c r="E985" s="394"/>
    </row>
    <row r="986" s="378" customFormat="1" ht="15" customHeight="1" spans="1:10">
      <c r="A986" s="313">
        <v>2140114</v>
      </c>
      <c r="B986" s="313" t="s">
        <v>973</v>
      </c>
      <c r="C986" s="315"/>
      <c r="D986" s="315"/>
      <c r="E986" s="394"/>
      <c r="I986" s="395"/>
      <c r="J986" s="395"/>
    </row>
    <row r="987" s="378" customFormat="1" ht="15" customHeight="1" spans="1:10">
      <c r="A987" s="313">
        <v>2140122</v>
      </c>
      <c r="B987" s="313" t="s">
        <v>974</v>
      </c>
      <c r="C987" s="315"/>
      <c r="D987" s="315"/>
      <c r="E987" s="394"/>
      <c r="I987" s="395"/>
      <c r="J987" s="395"/>
    </row>
    <row r="988" s="378" customFormat="1" ht="15" customHeight="1" spans="1:10">
      <c r="A988" s="313">
        <v>2140123</v>
      </c>
      <c r="B988" s="313" t="s">
        <v>975</v>
      </c>
      <c r="C988" s="315"/>
      <c r="D988" s="315"/>
      <c r="E988" s="394"/>
    </row>
    <row r="989" s="378" customFormat="1" ht="15" customHeight="1" spans="1:10">
      <c r="A989" s="313">
        <v>2140127</v>
      </c>
      <c r="B989" s="313" t="s">
        <v>976</v>
      </c>
      <c r="C989" s="315"/>
      <c r="D989" s="315"/>
      <c r="E989" s="394"/>
      <c r="I989" s="395"/>
    </row>
    <row r="990" s="378" customFormat="1" ht="15" customHeight="1" spans="1:10">
      <c r="A990" s="313">
        <v>2140128</v>
      </c>
      <c r="B990" s="313" t="s">
        <v>977</v>
      </c>
      <c r="C990" s="315"/>
      <c r="D990" s="315"/>
      <c r="E990" s="394"/>
    </row>
    <row r="991" s="378" customFormat="1" ht="15" customHeight="1" spans="1:10">
      <c r="A991" s="313">
        <v>2140129</v>
      </c>
      <c r="B991" s="313" t="s">
        <v>978</v>
      </c>
      <c r="C991" s="315"/>
      <c r="D991" s="315"/>
      <c r="E991" s="394"/>
    </row>
    <row r="992" s="378" customFormat="1" ht="15" customHeight="1" spans="1:10">
      <c r="A992" s="313">
        <v>2140130</v>
      </c>
      <c r="B992" s="313" t="s">
        <v>979</v>
      </c>
      <c r="C992" s="315"/>
      <c r="D992" s="315"/>
      <c r="E992" s="394"/>
    </row>
    <row r="993" s="378" customFormat="1" ht="15" customHeight="1" spans="1:10">
      <c r="A993" s="313">
        <v>2140131</v>
      </c>
      <c r="B993" s="313" t="s">
        <v>980</v>
      </c>
      <c r="C993" s="315"/>
      <c r="D993" s="315"/>
      <c r="E993" s="394"/>
      <c r="I993" s="395"/>
      <c r="J993" s="395"/>
    </row>
    <row r="994" s="378" customFormat="1" ht="15" customHeight="1" spans="1:10">
      <c r="A994" s="313">
        <v>2140133</v>
      </c>
      <c r="B994" s="313" t="s">
        <v>981</v>
      </c>
      <c r="C994" s="315"/>
      <c r="D994" s="315"/>
      <c r="E994" s="394"/>
      <c r="J994" s="395"/>
    </row>
    <row r="995" s="380" customFormat="1" ht="15" customHeight="1" spans="1:10">
      <c r="A995" s="313">
        <v>2140136</v>
      </c>
      <c r="B995" s="313" t="s">
        <v>982</v>
      </c>
      <c r="C995" s="315"/>
      <c r="D995" s="315"/>
      <c r="E995" s="394"/>
    </row>
    <row r="996" s="378" customFormat="1" ht="15" customHeight="1" spans="1:10">
      <c r="A996" s="313">
        <v>2140138</v>
      </c>
      <c r="B996" s="313" t="s">
        <v>983</v>
      </c>
      <c r="C996" s="315"/>
      <c r="D996" s="315"/>
      <c r="E996" s="394"/>
      <c r="I996" s="395"/>
      <c r="J996" s="395"/>
    </row>
    <row r="997" s="378" customFormat="1" ht="15" customHeight="1" spans="1:10">
      <c r="A997" s="313">
        <v>2140199</v>
      </c>
      <c r="B997" s="313" t="s">
        <v>984</v>
      </c>
      <c r="C997" s="315">
        <v>700</v>
      </c>
      <c r="D997" s="315">
        <v>700</v>
      </c>
      <c r="E997" s="394">
        <f>D997/C997*100</f>
        <v>100</v>
      </c>
      <c r="I997" s="395"/>
    </row>
    <row r="998" s="378" customFormat="1" ht="15" customHeight="1" spans="1:10">
      <c r="A998" s="313">
        <v>21402</v>
      </c>
      <c r="B998" s="314" t="s">
        <v>985</v>
      </c>
      <c r="C998" s="315">
        <f>SUM(C999:C1007)</f>
        <v>0</v>
      </c>
      <c r="D998" s="315">
        <f>SUM(D999:D1007)</f>
        <v>0</v>
      </c>
      <c r="E998" s="394"/>
    </row>
    <row r="999" s="378" customFormat="1" ht="15" customHeight="1" spans="1:10">
      <c r="A999" s="313">
        <v>2140201</v>
      </c>
      <c r="B999" s="313" t="s">
        <v>241</v>
      </c>
      <c r="C999" s="315"/>
      <c r="D999" s="315"/>
      <c r="E999" s="394"/>
    </row>
    <row r="1000" s="378" customFormat="1" ht="15" customHeight="1" spans="1:10">
      <c r="A1000" s="313">
        <v>2140202</v>
      </c>
      <c r="B1000" s="313" t="s">
        <v>242</v>
      </c>
      <c r="C1000" s="315"/>
      <c r="D1000" s="315"/>
      <c r="E1000" s="394"/>
    </row>
    <row r="1001" s="378" customFormat="1" ht="15" customHeight="1" spans="1:10">
      <c r="A1001" s="313">
        <v>2140203</v>
      </c>
      <c r="B1001" s="313" t="s">
        <v>243</v>
      </c>
      <c r="C1001" s="315"/>
      <c r="D1001" s="315"/>
      <c r="E1001" s="394"/>
    </row>
    <row r="1002" s="378" customFormat="1" ht="15" customHeight="1" spans="1:10">
      <c r="A1002" s="313">
        <v>2140204</v>
      </c>
      <c r="B1002" s="313" t="s">
        <v>986</v>
      </c>
      <c r="C1002" s="315"/>
      <c r="D1002" s="315"/>
      <c r="E1002" s="394"/>
    </row>
    <row r="1003" s="378" customFormat="1" ht="15" customHeight="1" spans="1:10">
      <c r="A1003" s="313">
        <v>2140205</v>
      </c>
      <c r="B1003" s="313" t="s">
        <v>987</v>
      </c>
      <c r="C1003" s="315"/>
      <c r="D1003" s="315"/>
      <c r="E1003" s="394"/>
    </row>
    <row r="1004" s="378" customFormat="1" ht="15" customHeight="1" spans="1:10">
      <c r="A1004" s="313">
        <v>2140206</v>
      </c>
      <c r="B1004" s="313" t="s">
        <v>988</v>
      </c>
      <c r="C1004" s="315"/>
      <c r="D1004" s="315"/>
      <c r="E1004" s="394"/>
    </row>
    <row r="1005" s="378" customFormat="1" ht="15" customHeight="1" spans="1:10">
      <c r="A1005" s="313">
        <v>2140207</v>
      </c>
      <c r="B1005" s="313" t="s">
        <v>989</v>
      </c>
      <c r="C1005" s="315"/>
      <c r="D1005" s="315"/>
      <c r="E1005" s="394"/>
    </row>
    <row r="1006" s="380" customFormat="1" ht="15" customHeight="1" spans="1:10">
      <c r="A1006" s="313">
        <v>2140208</v>
      </c>
      <c r="B1006" s="313" t="s">
        <v>990</v>
      </c>
      <c r="C1006" s="315"/>
      <c r="D1006" s="315"/>
      <c r="E1006" s="394"/>
    </row>
    <row r="1007" s="378" customFormat="1" ht="15" customHeight="1" spans="1:10">
      <c r="A1007" s="313">
        <v>2140299</v>
      </c>
      <c r="B1007" s="313" t="s">
        <v>991</v>
      </c>
      <c r="C1007" s="315"/>
      <c r="D1007" s="315"/>
      <c r="E1007" s="394"/>
    </row>
    <row r="1008" s="378" customFormat="1" ht="15" customHeight="1" spans="1:10">
      <c r="A1008" s="313">
        <v>21403</v>
      </c>
      <c r="B1008" s="314" t="s">
        <v>992</v>
      </c>
      <c r="C1008" s="315">
        <f>SUM(C1009:C1017)</f>
        <v>0</v>
      </c>
      <c r="D1008" s="315">
        <f>SUM(D1009:D1017)</f>
        <v>0</v>
      </c>
      <c r="E1008" s="394"/>
    </row>
    <row r="1009" s="378" customFormat="1" ht="15" customHeight="1" spans="1:10">
      <c r="A1009" s="313">
        <v>2140301</v>
      </c>
      <c r="B1009" s="313" t="s">
        <v>241</v>
      </c>
      <c r="C1009" s="315"/>
      <c r="D1009" s="315"/>
      <c r="E1009" s="394"/>
    </row>
    <row r="1010" s="378" customFormat="1" ht="15" customHeight="1" spans="1:10">
      <c r="A1010" s="313">
        <v>2140302</v>
      </c>
      <c r="B1010" s="313" t="s">
        <v>242</v>
      </c>
      <c r="C1010" s="315"/>
      <c r="D1010" s="315"/>
      <c r="E1010" s="394"/>
    </row>
    <row r="1011" s="378" customFormat="1" ht="15" customHeight="1" spans="1:10">
      <c r="A1011" s="313">
        <v>2140303</v>
      </c>
      <c r="B1011" s="313" t="s">
        <v>243</v>
      </c>
      <c r="C1011" s="315"/>
      <c r="D1011" s="315"/>
      <c r="E1011" s="394"/>
    </row>
    <row r="1012" s="378" customFormat="1" ht="15" customHeight="1" spans="1:10">
      <c r="A1012" s="313">
        <v>2140304</v>
      </c>
      <c r="B1012" s="313" t="s">
        <v>993</v>
      </c>
      <c r="C1012" s="315"/>
      <c r="D1012" s="315"/>
      <c r="E1012" s="394"/>
    </row>
    <row r="1013" s="378" customFormat="1" ht="15" customHeight="1" spans="1:10">
      <c r="A1013" s="313">
        <v>2140305</v>
      </c>
      <c r="B1013" s="313" t="s">
        <v>994</v>
      </c>
      <c r="C1013" s="315"/>
      <c r="D1013" s="315"/>
      <c r="E1013" s="394"/>
    </row>
    <row r="1014" s="378" customFormat="1" ht="15" customHeight="1" spans="1:10">
      <c r="A1014" s="313">
        <v>2140306</v>
      </c>
      <c r="B1014" s="313" t="s">
        <v>995</v>
      </c>
      <c r="C1014" s="315"/>
      <c r="D1014" s="315"/>
      <c r="E1014" s="394"/>
      <c r="J1014" s="395"/>
    </row>
    <row r="1015" s="378" customFormat="1" ht="15" customHeight="1" spans="1:10">
      <c r="A1015" s="313">
        <v>2140307</v>
      </c>
      <c r="B1015" s="313" t="s">
        <v>996</v>
      </c>
      <c r="C1015" s="315"/>
      <c r="D1015" s="315"/>
      <c r="E1015" s="394"/>
      <c r="J1015" s="395"/>
    </row>
    <row r="1016" s="378" customFormat="1" ht="15" customHeight="1" spans="1:10">
      <c r="A1016" s="313">
        <v>2140308</v>
      </c>
      <c r="B1016" s="313" t="s">
        <v>997</v>
      </c>
      <c r="C1016" s="315"/>
      <c r="D1016" s="315"/>
      <c r="E1016" s="394"/>
    </row>
    <row r="1017" s="378" customFormat="1" ht="15" customHeight="1" spans="1:10">
      <c r="A1017" s="313">
        <v>2140399</v>
      </c>
      <c r="B1017" s="313" t="s">
        <v>998</v>
      </c>
      <c r="C1017" s="315"/>
      <c r="D1017" s="315"/>
      <c r="E1017" s="394"/>
    </row>
    <row r="1018" s="378" customFormat="1" ht="15" customHeight="1" spans="1:10">
      <c r="A1018" s="313">
        <v>21405</v>
      </c>
      <c r="B1018" s="314" t="s">
        <v>999</v>
      </c>
      <c r="C1018" s="315">
        <f>SUM(C1019:C1024)</f>
        <v>0</v>
      </c>
      <c r="D1018" s="315">
        <f>SUM(D1019:D1024)</f>
        <v>0</v>
      </c>
      <c r="E1018" s="394"/>
    </row>
    <row r="1019" s="378" customFormat="1" ht="15" customHeight="1" spans="1:10">
      <c r="A1019" s="313">
        <v>2140501</v>
      </c>
      <c r="B1019" s="313" t="s">
        <v>241</v>
      </c>
      <c r="C1019" s="315"/>
      <c r="D1019" s="315"/>
      <c r="E1019" s="394"/>
    </row>
    <row r="1020" s="378" customFormat="1" ht="15" customHeight="1" spans="1:10">
      <c r="A1020" s="313">
        <v>2140502</v>
      </c>
      <c r="B1020" s="313" t="s">
        <v>242</v>
      </c>
      <c r="C1020" s="315"/>
      <c r="D1020" s="315"/>
      <c r="E1020" s="394"/>
    </row>
    <row r="1021" s="378" customFormat="1" ht="15" customHeight="1" spans="1:10">
      <c r="A1021" s="313">
        <v>2140503</v>
      </c>
      <c r="B1021" s="313" t="s">
        <v>243</v>
      </c>
      <c r="C1021" s="315"/>
      <c r="D1021" s="315"/>
      <c r="E1021" s="394"/>
    </row>
    <row r="1022" s="378" customFormat="1" ht="15" customHeight="1" spans="1:10">
      <c r="A1022" s="313">
        <v>2140504</v>
      </c>
      <c r="B1022" s="313" t="s">
        <v>990</v>
      </c>
      <c r="C1022" s="315"/>
      <c r="D1022" s="315"/>
      <c r="E1022" s="394"/>
    </row>
    <row r="1023" s="378" customFormat="1" ht="15" customHeight="1" spans="1:10">
      <c r="A1023" s="313">
        <v>2140505</v>
      </c>
      <c r="B1023" s="313" t="s">
        <v>1000</v>
      </c>
      <c r="C1023" s="315"/>
      <c r="D1023" s="315"/>
      <c r="E1023" s="394"/>
    </row>
    <row r="1024" s="378" customFormat="1" ht="15" customHeight="1" spans="1:10">
      <c r="A1024" s="313">
        <v>2140599</v>
      </c>
      <c r="B1024" s="313" t="s">
        <v>1001</v>
      </c>
      <c r="C1024" s="315"/>
      <c r="D1024" s="315"/>
      <c r="E1024" s="394"/>
    </row>
    <row r="1025" s="378" customFormat="1" ht="15" customHeight="1" spans="1:10">
      <c r="A1025" s="313">
        <v>21499</v>
      </c>
      <c r="B1025" s="314" t="s">
        <v>1002</v>
      </c>
      <c r="C1025" s="315">
        <f>SUM(C1026:C1027)</f>
        <v>1189</v>
      </c>
      <c r="D1025" s="315">
        <f>SUM(D1026:D1027)</f>
        <v>1152</v>
      </c>
      <c r="E1025" s="394">
        <f>D1025/C1025*100</f>
        <v>96.8881412952061</v>
      </c>
    </row>
    <row r="1026" s="378" customFormat="1" ht="15" customHeight="1" spans="1:10">
      <c r="A1026" s="313">
        <v>2149901</v>
      </c>
      <c r="B1026" s="313" t="s">
        <v>1003</v>
      </c>
      <c r="C1026" s="315"/>
      <c r="D1026" s="315"/>
      <c r="E1026" s="394"/>
    </row>
    <row r="1027" s="378" customFormat="1" ht="15" customHeight="1" spans="1:10">
      <c r="A1027" s="313">
        <v>2149999</v>
      </c>
      <c r="B1027" s="313" t="s">
        <v>1004</v>
      </c>
      <c r="C1027" s="315">
        <v>1189</v>
      </c>
      <c r="D1027" s="315">
        <v>1152</v>
      </c>
      <c r="E1027" s="394">
        <f>D1027/C1027*100</f>
        <v>96.8881412952061</v>
      </c>
    </row>
    <row r="1028" s="378" customFormat="1" ht="15" customHeight="1" spans="1:10">
      <c r="A1028" s="313">
        <v>215</v>
      </c>
      <c r="B1028" s="314" t="s">
        <v>1005</v>
      </c>
      <c r="C1028" s="315">
        <f>C1029+C1039+C1055+C1060+C1071+C1078+C1086</f>
        <v>13801</v>
      </c>
      <c r="D1028" s="315">
        <f>D1029+D1039+D1055+D1060+D1071+D1078+D1086</f>
        <v>13774</v>
      </c>
      <c r="E1028" s="394">
        <f>D1028/C1028*100</f>
        <v>99.8043620027534</v>
      </c>
    </row>
    <row r="1029" s="378" customFormat="1" ht="15" customHeight="1" spans="1:10">
      <c r="A1029" s="313">
        <v>21501</v>
      </c>
      <c r="B1029" s="314" t="s">
        <v>1006</v>
      </c>
      <c r="C1029" s="315">
        <f>SUM(C1030:C1038)</f>
        <v>0</v>
      </c>
      <c r="D1029" s="315">
        <f>SUM(D1030:D1038)</f>
        <v>0</v>
      </c>
      <c r="E1029" s="394"/>
    </row>
    <row r="1030" s="378" customFormat="1" ht="15" customHeight="1" spans="1:10">
      <c r="A1030" s="313">
        <v>2150101</v>
      </c>
      <c r="B1030" s="313" t="s">
        <v>241</v>
      </c>
      <c r="C1030" s="315"/>
      <c r="D1030" s="315"/>
      <c r="E1030" s="394"/>
    </row>
    <row r="1031" s="378" customFormat="1" ht="15" customHeight="1" spans="1:10">
      <c r="A1031" s="313">
        <v>2150102</v>
      </c>
      <c r="B1031" s="313" t="s">
        <v>242</v>
      </c>
      <c r="C1031" s="315"/>
      <c r="D1031" s="315"/>
      <c r="E1031" s="394"/>
    </row>
    <row r="1032" s="150" customFormat="1" ht="15" customHeight="1" spans="1:10">
      <c r="A1032" s="313">
        <v>2150103</v>
      </c>
      <c r="B1032" s="313" t="s">
        <v>243</v>
      </c>
      <c r="C1032" s="315"/>
      <c r="D1032" s="315"/>
      <c r="E1032" s="394"/>
    </row>
    <row r="1033" s="378" customFormat="1" ht="15" customHeight="1" spans="1:10">
      <c r="A1033" s="313">
        <v>2150104</v>
      </c>
      <c r="B1033" s="313" t="s">
        <v>1007</v>
      </c>
      <c r="C1033" s="315"/>
      <c r="D1033" s="315"/>
      <c r="E1033" s="394"/>
    </row>
    <row r="1034" s="378" customFormat="1" ht="15" customHeight="1" spans="1:10">
      <c r="A1034" s="313">
        <v>2150105</v>
      </c>
      <c r="B1034" s="313" t="s">
        <v>1008</v>
      </c>
      <c r="C1034" s="315"/>
      <c r="D1034" s="315"/>
      <c r="E1034" s="394"/>
    </row>
    <row r="1035" s="378" customFormat="1" ht="15" customHeight="1" spans="1:10">
      <c r="A1035" s="313">
        <v>2150106</v>
      </c>
      <c r="B1035" s="313" t="s">
        <v>1009</v>
      </c>
      <c r="C1035" s="315"/>
      <c r="D1035" s="315"/>
      <c r="E1035" s="394"/>
    </row>
    <row r="1036" s="378" customFormat="1" ht="15" customHeight="1" spans="1:10">
      <c r="A1036" s="313">
        <v>2150107</v>
      </c>
      <c r="B1036" s="313" t="s">
        <v>1010</v>
      </c>
      <c r="C1036" s="315"/>
      <c r="D1036" s="315"/>
      <c r="E1036" s="394"/>
      <c r="J1036" s="395"/>
    </row>
    <row r="1037" s="380" customFormat="1" ht="15" customHeight="1" spans="1:10">
      <c r="A1037" s="313">
        <v>2150108</v>
      </c>
      <c r="B1037" s="313" t="s">
        <v>1011</v>
      </c>
      <c r="C1037" s="315"/>
      <c r="D1037" s="315"/>
      <c r="E1037" s="394"/>
    </row>
    <row r="1038" s="378" customFormat="1" ht="15" customHeight="1" spans="1:10">
      <c r="A1038" s="313">
        <v>2150199</v>
      </c>
      <c r="B1038" s="313" t="s">
        <v>1012</v>
      </c>
      <c r="C1038" s="315"/>
      <c r="D1038" s="315"/>
      <c r="E1038" s="394"/>
    </row>
    <row r="1039" s="378" customFormat="1" ht="15" customHeight="1" spans="1:10">
      <c r="A1039" s="313">
        <v>21502</v>
      </c>
      <c r="B1039" s="314" t="s">
        <v>1013</v>
      </c>
      <c r="C1039" s="315">
        <f>SUM(C1040:C1054)</f>
        <v>6719</v>
      </c>
      <c r="D1039" s="315">
        <f>SUM(D1040:D1054)</f>
        <v>6719</v>
      </c>
      <c r="E1039" s="394">
        <f>D1039/C1039*100</f>
        <v>100</v>
      </c>
    </row>
    <row r="1040" s="378" customFormat="1" ht="15" customHeight="1" spans="1:10">
      <c r="A1040" s="313">
        <v>2150201</v>
      </c>
      <c r="B1040" s="313" t="s">
        <v>241</v>
      </c>
      <c r="C1040" s="315"/>
      <c r="D1040" s="315"/>
      <c r="E1040" s="394"/>
    </row>
    <row r="1041" s="378" customFormat="1" ht="15" customHeight="1" spans="1:5">
      <c r="A1041" s="313">
        <v>2150202</v>
      </c>
      <c r="B1041" s="313" t="s">
        <v>242</v>
      </c>
      <c r="C1041" s="315"/>
      <c r="D1041" s="315"/>
      <c r="E1041" s="394"/>
    </row>
    <row r="1042" s="378" customFormat="1" ht="15" customHeight="1" spans="1:5">
      <c r="A1042" s="313">
        <v>2150203</v>
      </c>
      <c r="B1042" s="313" t="s">
        <v>243</v>
      </c>
      <c r="C1042" s="315"/>
      <c r="D1042" s="315"/>
      <c r="E1042" s="394"/>
    </row>
    <row r="1043" s="378" customFormat="1" ht="15" customHeight="1" spans="1:5">
      <c r="A1043" s="313">
        <v>2150204</v>
      </c>
      <c r="B1043" s="313" t="s">
        <v>1014</v>
      </c>
      <c r="C1043" s="315"/>
      <c r="D1043" s="315"/>
      <c r="E1043" s="394"/>
    </row>
    <row r="1044" s="378" customFormat="1" ht="15" customHeight="1" spans="1:5">
      <c r="A1044" s="313">
        <v>2150205</v>
      </c>
      <c r="B1044" s="313" t="s">
        <v>1015</v>
      </c>
      <c r="C1044" s="315"/>
      <c r="D1044" s="315"/>
      <c r="E1044" s="394"/>
    </row>
    <row r="1045" s="378" customFormat="1" ht="15" customHeight="1" spans="1:5">
      <c r="A1045" s="313">
        <v>2150206</v>
      </c>
      <c r="B1045" s="313" t="s">
        <v>1016</v>
      </c>
      <c r="C1045" s="315"/>
      <c r="D1045" s="315"/>
      <c r="E1045" s="394"/>
    </row>
    <row r="1046" s="378" customFormat="1" ht="15" customHeight="1" spans="1:5">
      <c r="A1046" s="313">
        <v>2150207</v>
      </c>
      <c r="B1046" s="313" t="s">
        <v>1017</v>
      </c>
      <c r="C1046" s="315"/>
      <c r="D1046" s="315"/>
      <c r="E1046" s="394"/>
    </row>
    <row r="1047" s="380" customFormat="1" ht="15" customHeight="1" spans="1:5">
      <c r="A1047" s="313">
        <v>2150208</v>
      </c>
      <c r="B1047" s="313" t="s">
        <v>1018</v>
      </c>
      <c r="C1047" s="315"/>
      <c r="D1047" s="315"/>
      <c r="E1047" s="394"/>
    </row>
    <row r="1048" s="378" customFormat="1" ht="15" customHeight="1" spans="1:5">
      <c r="A1048" s="313">
        <v>2150209</v>
      </c>
      <c r="B1048" s="313" t="s">
        <v>1019</v>
      </c>
      <c r="C1048" s="315"/>
      <c r="D1048" s="315"/>
      <c r="E1048" s="394"/>
    </row>
    <row r="1049" s="378" customFormat="1" ht="15" customHeight="1" spans="1:5">
      <c r="A1049" s="313">
        <v>2150210</v>
      </c>
      <c r="B1049" s="313" t="s">
        <v>1020</v>
      </c>
      <c r="C1049" s="315"/>
      <c r="D1049" s="315"/>
      <c r="E1049" s="394"/>
    </row>
    <row r="1050" s="378" customFormat="1" ht="15" customHeight="1" spans="1:5">
      <c r="A1050" s="313">
        <v>2150212</v>
      </c>
      <c r="B1050" s="313" t="s">
        <v>1021</v>
      </c>
      <c r="C1050" s="315"/>
      <c r="D1050" s="315"/>
      <c r="E1050" s="394"/>
    </row>
    <row r="1051" s="378" customFormat="1" ht="15" customHeight="1" spans="1:5">
      <c r="A1051" s="313">
        <v>2150213</v>
      </c>
      <c r="B1051" s="313" t="s">
        <v>1022</v>
      </c>
      <c r="C1051" s="315"/>
      <c r="D1051" s="315"/>
      <c r="E1051" s="394"/>
    </row>
    <row r="1052" s="378" customFormat="1" ht="15" customHeight="1" spans="1:5">
      <c r="A1052" s="313">
        <v>2150214</v>
      </c>
      <c r="B1052" s="313" t="s">
        <v>1023</v>
      </c>
      <c r="C1052" s="315"/>
      <c r="D1052" s="315"/>
      <c r="E1052" s="394"/>
    </row>
    <row r="1053" s="378" customFormat="1" ht="15" customHeight="1" spans="1:5">
      <c r="A1053" s="313">
        <v>2150215</v>
      </c>
      <c r="B1053" s="313" t="s">
        <v>1024</v>
      </c>
      <c r="C1053" s="315"/>
      <c r="D1053" s="315"/>
      <c r="E1053" s="394"/>
    </row>
    <row r="1054" s="378" customFormat="1" ht="15" customHeight="1" spans="1:5">
      <c r="A1054" s="313">
        <v>2150299</v>
      </c>
      <c r="B1054" s="313" t="s">
        <v>1025</v>
      </c>
      <c r="C1054" s="315">
        <v>6719</v>
      </c>
      <c r="D1054" s="315">
        <f>6269+450</f>
        <v>6719</v>
      </c>
      <c r="E1054" s="394">
        <f>D1054/C1054*100</f>
        <v>100</v>
      </c>
    </row>
    <row r="1055" s="378" customFormat="1" ht="15" customHeight="1" spans="1:5">
      <c r="A1055" s="313">
        <v>21503</v>
      </c>
      <c r="B1055" s="314" t="s">
        <v>1026</v>
      </c>
      <c r="C1055" s="315">
        <f>SUM(C1056:C1059)</f>
        <v>0</v>
      </c>
      <c r="D1055" s="315">
        <f>SUM(D1056:D1059)</f>
        <v>0</v>
      </c>
      <c r="E1055" s="394"/>
    </row>
    <row r="1056" s="378" customFormat="1" ht="15" customHeight="1" spans="1:5">
      <c r="A1056" s="313">
        <v>2150301</v>
      </c>
      <c r="B1056" s="313" t="s">
        <v>241</v>
      </c>
      <c r="C1056" s="315"/>
      <c r="D1056" s="315"/>
      <c r="E1056" s="394"/>
    </row>
    <row r="1057" s="380" customFormat="1" ht="15" customHeight="1" spans="1:5">
      <c r="A1057" s="313">
        <v>2150302</v>
      </c>
      <c r="B1057" s="313" t="s">
        <v>242</v>
      </c>
      <c r="C1057" s="315"/>
      <c r="D1057" s="315"/>
      <c r="E1057" s="394"/>
    </row>
    <row r="1058" s="378" customFormat="1" ht="15" customHeight="1" spans="1:5">
      <c r="A1058" s="313">
        <v>2150303</v>
      </c>
      <c r="B1058" s="313" t="s">
        <v>243</v>
      </c>
      <c r="C1058" s="315"/>
      <c r="D1058" s="315"/>
      <c r="E1058" s="394"/>
    </row>
    <row r="1059" s="378" customFormat="1" ht="15" customHeight="1" spans="1:5">
      <c r="A1059" s="313">
        <v>2150399</v>
      </c>
      <c r="B1059" s="313" t="s">
        <v>1027</v>
      </c>
      <c r="C1059" s="315"/>
      <c r="D1059" s="315"/>
      <c r="E1059" s="394"/>
    </row>
    <row r="1060" s="378" customFormat="1" ht="15" customHeight="1" spans="1:5">
      <c r="A1060" s="313">
        <v>21505</v>
      </c>
      <c r="B1060" s="314" t="s">
        <v>1028</v>
      </c>
      <c r="C1060" s="315">
        <f>SUM(C1061:C1070)</f>
        <v>6927</v>
      </c>
      <c r="D1060" s="315">
        <f>SUM(D1061:D1070)</f>
        <v>6922</v>
      </c>
      <c r="E1060" s="394">
        <f>D1060/C1060*100</f>
        <v>99.9278186805255</v>
      </c>
    </row>
    <row r="1061" s="378" customFormat="1" ht="15" customHeight="1" spans="1:5">
      <c r="A1061" s="313">
        <v>2150501</v>
      </c>
      <c r="B1061" s="313" t="s">
        <v>241</v>
      </c>
      <c r="C1061" s="315"/>
      <c r="D1061" s="315"/>
      <c r="E1061" s="394"/>
    </row>
    <row r="1062" s="380" customFormat="1" ht="15" customHeight="1" spans="1:5">
      <c r="A1062" s="313">
        <v>2150502</v>
      </c>
      <c r="B1062" s="313" t="s">
        <v>242</v>
      </c>
      <c r="C1062" s="315"/>
      <c r="D1062" s="315"/>
      <c r="E1062" s="394"/>
    </row>
    <row r="1063" s="378" customFormat="1" ht="15" customHeight="1" spans="1:5">
      <c r="A1063" s="313">
        <v>2150503</v>
      </c>
      <c r="B1063" s="313" t="s">
        <v>243</v>
      </c>
      <c r="C1063" s="315"/>
      <c r="D1063" s="315"/>
      <c r="E1063" s="394"/>
    </row>
    <row r="1064" s="378" customFormat="1" ht="15" customHeight="1" spans="1:5">
      <c r="A1064" s="313">
        <v>2150505</v>
      </c>
      <c r="B1064" s="313" t="s">
        <v>1029</v>
      </c>
      <c r="C1064" s="315"/>
      <c r="D1064" s="315"/>
      <c r="E1064" s="394"/>
    </row>
    <row r="1065" s="378" customFormat="1" ht="15" customHeight="1" spans="1:5">
      <c r="A1065" s="313">
        <v>2150507</v>
      </c>
      <c r="B1065" s="313" t="s">
        <v>1030</v>
      </c>
      <c r="C1065" s="315"/>
      <c r="D1065" s="315"/>
      <c r="E1065" s="394"/>
    </row>
    <row r="1066" s="378" customFormat="1" ht="15" customHeight="1" spans="1:5">
      <c r="A1066" s="313">
        <v>2150508</v>
      </c>
      <c r="B1066" s="313" t="s">
        <v>1031</v>
      </c>
      <c r="C1066" s="315"/>
      <c r="D1066" s="315"/>
      <c r="E1066" s="394"/>
    </row>
    <row r="1067" s="378" customFormat="1" ht="15" customHeight="1" spans="1:5">
      <c r="A1067" s="313">
        <v>2150516</v>
      </c>
      <c r="B1067" s="313" t="s">
        <v>1032</v>
      </c>
      <c r="C1067" s="315"/>
      <c r="D1067" s="315"/>
      <c r="E1067" s="394"/>
    </row>
    <row r="1068" s="378" customFormat="1" ht="15" customHeight="1" spans="1:5">
      <c r="A1068" s="313">
        <v>2150517</v>
      </c>
      <c r="B1068" s="313" t="s">
        <v>1033</v>
      </c>
      <c r="C1068" s="315">
        <v>6927</v>
      </c>
      <c r="D1068" s="315">
        <v>6922</v>
      </c>
      <c r="E1068" s="394">
        <f>D1068/C1068*100</f>
        <v>99.9278186805255</v>
      </c>
    </row>
    <row r="1069" s="378" customFormat="1" ht="15" customHeight="1" spans="1:5">
      <c r="A1069" s="313">
        <v>2150550</v>
      </c>
      <c r="B1069" s="313" t="s">
        <v>250</v>
      </c>
      <c r="C1069" s="315"/>
      <c r="D1069" s="315"/>
      <c r="E1069" s="394"/>
    </row>
    <row r="1070" s="378" customFormat="1" ht="15" customHeight="1" spans="1:5">
      <c r="A1070" s="313">
        <v>2150599</v>
      </c>
      <c r="B1070" s="313" t="s">
        <v>1034</v>
      </c>
      <c r="C1070" s="315"/>
      <c r="D1070" s="315"/>
      <c r="E1070" s="394"/>
    </row>
    <row r="1071" s="378" customFormat="1" ht="15" customHeight="1" spans="1:5">
      <c r="A1071" s="313">
        <v>21507</v>
      </c>
      <c r="B1071" s="314" t="s">
        <v>1035</v>
      </c>
      <c r="C1071" s="315">
        <f>SUM(C1072:C1077)</f>
        <v>0</v>
      </c>
      <c r="D1071" s="315">
        <f>SUM(D1072:D1077)</f>
        <v>0</v>
      </c>
      <c r="E1071" s="394"/>
    </row>
    <row r="1072" s="378" customFormat="1" ht="15" customHeight="1" spans="1:5">
      <c r="A1072" s="313">
        <v>2150701</v>
      </c>
      <c r="B1072" s="313" t="s">
        <v>241</v>
      </c>
      <c r="C1072" s="315"/>
      <c r="D1072" s="315"/>
      <c r="E1072" s="394"/>
    </row>
    <row r="1073" s="378" customFormat="1" ht="15" customHeight="1" spans="1:10">
      <c r="A1073" s="313">
        <v>2150702</v>
      </c>
      <c r="B1073" s="313" t="s">
        <v>242</v>
      </c>
      <c r="C1073" s="315"/>
      <c r="D1073" s="315"/>
      <c r="E1073" s="394"/>
    </row>
    <row r="1074" s="378" customFormat="1" ht="15" customHeight="1" spans="1:10">
      <c r="A1074" s="313">
        <v>2150703</v>
      </c>
      <c r="B1074" s="313" t="s">
        <v>243</v>
      </c>
      <c r="C1074" s="315"/>
      <c r="D1074" s="315"/>
      <c r="E1074" s="394"/>
    </row>
    <row r="1075" s="378" customFormat="1" ht="15" customHeight="1" spans="1:10">
      <c r="A1075" s="313">
        <v>2150704</v>
      </c>
      <c r="B1075" s="313" t="s">
        <v>1036</v>
      </c>
      <c r="C1075" s="315"/>
      <c r="D1075" s="315"/>
      <c r="E1075" s="394"/>
    </row>
    <row r="1076" s="378" customFormat="1" ht="15" customHeight="1" spans="1:10">
      <c r="A1076" s="313">
        <v>2150705</v>
      </c>
      <c r="B1076" s="313" t="s">
        <v>1037</v>
      </c>
      <c r="C1076" s="315"/>
      <c r="D1076" s="315"/>
      <c r="E1076" s="394"/>
    </row>
    <row r="1077" s="380" customFormat="1" ht="15" customHeight="1" spans="1:10">
      <c r="A1077" s="313">
        <v>2150799</v>
      </c>
      <c r="B1077" s="313" t="s">
        <v>1038</v>
      </c>
      <c r="C1077" s="315"/>
      <c r="D1077" s="315"/>
      <c r="E1077" s="394"/>
    </row>
    <row r="1078" s="380" customFormat="1" ht="15" customHeight="1" spans="1:10">
      <c r="A1078" s="313">
        <v>21508</v>
      </c>
      <c r="B1078" s="314" t="s">
        <v>1039</v>
      </c>
      <c r="C1078" s="315">
        <f>SUM(C1079:C1085)</f>
        <v>115</v>
      </c>
      <c r="D1078" s="315">
        <f>SUM(D1079:D1085)</f>
        <v>98</v>
      </c>
      <c r="E1078" s="394">
        <f>D1078/C1078*100</f>
        <v>85.2173913043478</v>
      </c>
      <c r="G1078" s="397"/>
      <c r="H1078" s="380"/>
      <c r="I1078" s="397"/>
      <c r="J1078" s="397"/>
    </row>
    <row r="1079" s="378" customFormat="1" ht="15" customHeight="1" spans="1:10">
      <c r="A1079" s="313">
        <v>2150801</v>
      </c>
      <c r="B1079" s="313" t="s">
        <v>241</v>
      </c>
      <c r="C1079" s="315"/>
      <c r="D1079" s="315"/>
      <c r="E1079" s="394"/>
    </row>
    <row r="1080" s="378" customFormat="1" ht="15" customHeight="1" spans="1:10">
      <c r="A1080" s="313">
        <v>2150802</v>
      </c>
      <c r="B1080" s="313" t="s">
        <v>242</v>
      </c>
      <c r="C1080" s="315"/>
      <c r="D1080" s="315"/>
      <c r="E1080" s="394"/>
    </row>
    <row r="1081" s="378" customFormat="1" ht="15" customHeight="1" spans="1:10">
      <c r="A1081" s="313">
        <v>2150803</v>
      </c>
      <c r="B1081" s="313" t="s">
        <v>243</v>
      </c>
      <c r="C1081" s="315"/>
      <c r="D1081" s="315"/>
      <c r="E1081" s="394"/>
    </row>
    <row r="1082" s="378" customFormat="1" ht="15" customHeight="1" spans="1:10">
      <c r="A1082" s="313">
        <v>2150804</v>
      </c>
      <c r="B1082" s="313" t="s">
        <v>1040</v>
      </c>
      <c r="C1082" s="315"/>
      <c r="D1082" s="315"/>
      <c r="E1082" s="394"/>
    </row>
    <row r="1083" s="378" customFormat="1" ht="15" customHeight="1" spans="1:10">
      <c r="A1083" s="313">
        <v>2150805</v>
      </c>
      <c r="B1083" s="313" t="s">
        <v>1041</v>
      </c>
      <c r="C1083" s="315">
        <v>115</v>
      </c>
      <c r="D1083" s="315">
        <v>98</v>
      </c>
      <c r="E1083" s="394">
        <f>D1083/C1083*100</f>
        <v>85.2173913043478</v>
      </c>
    </row>
    <row r="1084" s="378" customFormat="1" ht="15" customHeight="1" spans="1:10">
      <c r="A1084" s="313">
        <v>2150806</v>
      </c>
      <c r="B1084" s="313" t="s">
        <v>1042</v>
      </c>
      <c r="C1084" s="315"/>
      <c r="D1084" s="315"/>
      <c r="E1084" s="394"/>
    </row>
    <row r="1085" s="378" customFormat="1" ht="15" customHeight="1" spans="1:10">
      <c r="A1085" s="313">
        <v>2150899</v>
      </c>
      <c r="B1085" s="313" t="s">
        <v>1043</v>
      </c>
      <c r="C1085" s="315"/>
      <c r="D1085" s="315"/>
      <c r="E1085" s="394"/>
    </row>
    <row r="1086" s="378" customFormat="1" ht="15" customHeight="1" spans="1:10">
      <c r="A1086" s="313">
        <v>21599</v>
      </c>
      <c r="B1086" s="314" t="s">
        <v>1044</v>
      </c>
      <c r="C1086" s="315">
        <f>SUM(C1087:C1091)</f>
        <v>40</v>
      </c>
      <c r="D1086" s="315">
        <f>SUM(D1087:D1091)</f>
        <v>35</v>
      </c>
      <c r="E1086" s="394">
        <f>D1086/C1086*100</f>
        <v>87.5</v>
      </c>
    </row>
    <row r="1087" s="378" customFormat="1" ht="15" customHeight="1" spans="1:10">
      <c r="A1087" s="313">
        <v>2159901</v>
      </c>
      <c r="B1087" s="313" t="s">
        <v>1045</v>
      </c>
      <c r="C1087" s="315"/>
      <c r="D1087" s="315"/>
      <c r="E1087" s="394"/>
    </row>
    <row r="1088" s="380" customFormat="1" ht="15" customHeight="1" spans="1:10">
      <c r="A1088" s="313">
        <v>2159904</v>
      </c>
      <c r="B1088" s="313" t="s">
        <v>1046</v>
      </c>
      <c r="C1088" s="315"/>
      <c r="D1088" s="315"/>
      <c r="E1088" s="394"/>
    </row>
    <row r="1089" s="378" customFormat="1" ht="15" customHeight="1" spans="1:7">
      <c r="A1089" s="313">
        <v>2159905</v>
      </c>
      <c r="B1089" s="313" t="s">
        <v>1047</v>
      </c>
      <c r="C1089" s="315"/>
      <c r="D1089" s="315"/>
      <c r="E1089" s="394"/>
      <c r="G1089" s="395"/>
    </row>
    <row r="1090" s="378" customFormat="1" ht="15" customHeight="1" spans="1:7">
      <c r="A1090" s="313">
        <v>2159906</v>
      </c>
      <c r="B1090" s="313" t="s">
        <v>1048</v>
      </c>
      <c r="C1090" s="315"/>
      <c r="D1090" s="315"/>
      <c r="E1090" s="394"/>
    </row>
    <row r="1091" s="378" customFormat="1" ht="15" customHeight="1" spans="1:7">
      <c r="A1091" s="313">
        <v>2159999</v>
      </c>
      <c r="B1091" s="313" t="s">
        <v>1049</v>
      </c>
      <c r="C1091" s="315">
        <v>40</v>
      </c>
      <c r="D1091" s="315">
        <v>35</v>
      </c>
      <c r="E1091" s="394">
        <f>D1091/C1091*100</f>
        <v>87.5</v>
      </c>
    </row>
    <row r="1092" s="378" customFormat="1" ht="15" customHeight="1" spans="1:7">
      <c r="A1092" s="313">
        <v>216</v>
      </c>
      <c r="B1092" s="314" t="s">
        <v>1050</v>
      </c>
      <c r="C1092" s="315">
        <f>C1093+C1103+C1109</f>
        <v>202</v>
      </c>
      <c r="D1092" s="315">
        <f>D1093+D1103+D1109</f>
        <v>202</v>
      </c>
      <c r="E1092" s="394">
        <f>D1092/C1092*100</f>
        <v>100</v>
      </c>
    </row>
    <row r="1093" s="378" customFormat="1" ht="15" customHeight="1" spans="1:7">
      <c r="A1093" s="313">
        <v>21602</v>
      </c>
      <c r="B1093" s="314" t="s">
        <v>1051</v>
      </c>
      <c r="C1093" s="315">
        <f>SUM(C1094:C1102)</f>
        <v>0</v>
      </c>
      <c r="D1093" s="315">
        <f>SUM(D1094:D1102)</f>
        <v>0</v>
      </c>
      <c r="E1093" s="394"/>
    </row>
    <row r="1094" s="378" customFormat="1" ht="15" customHeight="1" spans="1:7">
      <c r="A1094" s="313">
        <v>2160201</v>
      </c>
      <c r="B1094" s="313" t="s">
        <v>241</v>
      </c>
      <c r="C1094" s="315"/>
      <c r="D1094" s="315"/>
      <c r="E1094" s="394"/>
    </row>
    <row r="1095" s="378" customFormat="1" ht="15" customHeight="1" spans="1:7">
      <c r="A1095" s="313">
        <v>2160202</v>
      </c>
      <c r="B1095" s="313" t="s">
        <v>242</v>
      </c>
      <c r="C1095" s="315"/>
      <c r="D1095" s="315"/>
      <c r="E1095" s="394"/>
    </row>
    <row r="1096" s="378" customFormat="1" ht="15" customHeight="1" spans="1:7">
      <c r="A1096" s="313">
        <v>2160203</v>
      </c>
      <c r="B1096" s="313" t="s">
        <v>243</v>
      </c>
      <c r="C1096" s="315"/>
      <c r="D1096" s="315"/>
      <c r="E1096" s="394"/>
    </row>
    <row r="1097" s="378" customFormat="1" ht="15" customHeight="1" spans="1:7">
      <c r="A1097" s="313">
        <v>2160216</v>
      </c>
      <c r="B1097" s="313" t="s">
        <v>1052</v>
      </c>
      <c r="C1097" s="315"/>
      <c r="D1097" s="315"/>
      <c r="E1097" s="394"/>
    </row>
    <row r="1098" s="150" customFormat="1" ht="15" customHeight="1" spans="1:7">
      <c r="A1098" s="313">
        <v>2160217</v>
      </c>
      <c r="B1098" s="313" t="s">
        <v>1053</v>
      </c>
      <c r="C1098" s="315"/>
      <c r="D1098" s="315"/>
      <c r="E1098" s="394"/>
    </row>
    <row r="1099" s="378" customFormat="1" ht="15" customHeight="1" spans="1:7">
      <c r="A1099" s="313">
        <v>2160218</v>
      </c>
      <c r="B1099" s="313" t="s">
        <v>1054</v>
      </c>
      <c r="C1099" s="315"/>
      <c r="D1099" s="315"/>
      <c r="E1099" s="394"/>
    </row>
    <row r="1100" s="378" customFormat="1" ht="15" customHeight="1" spans="1:7">
      <c r="A1100" s="313">
        <v>2160219</v>
      </c>
      <c r="B1100" s="313" t="s">
        <v>1055</v>
      </c>
      <c r="C1100" s="315"/>
      <c r="D1100" s="315"/>
      <c r="E1100" s="394"/>
    </row>
    <row r="1101" s="378" customFormat="1" ht="15" customHeight="1" spans="1:7">
      <c r="A1101" s="313">
        <v>2160250</v>
      </c>
      <c r="B1101" s="313" t="s">
        <v>250</v>
      </c>
      <c r="C1101" s="315"/>
      <c r="D1101" s="315"/>
      <c r="E1101" s="394"/>
    </row>
    <row r="1102" s="378" customFormat="1" ht="15" customHeight="1" spans="1:7">
      <c r="A1102" s="313">
        <v>2160299</v>
      </c>
      <c r="B1102" s="313" t="s">
        <v>1056</v>
      </c>
      <c r="C1102" s="315"/>
      <c r="D1102" s="315"/>
      <c r="E1102" s="394"/>
    </row>
    <row r="1103" s="378" customFormat="1" ht="15" customHeight="1" spans="1:7">
      <c r="A1103" s="313">
        <v>21606</v>
      </c>
      <c r="B1103" s="314" t="s">
        <v>1057</v>
      </c>
      <c r="C1103" s="315">
        <f>SUM(C1104:C1108)</f>
        <v>186</v>
      </c>
      <c r="D1103" s="315">
        <f>SUM(D1104:D1108)</f>
        <v>186</v>
      </c>
      <c r="E1103" s="394">
        <f>D1103/C1103*100</f>
        <v>100</v>
      </c>
    </row>
    <row r="1104" s="380" customFormat="1" ht="15" customHeight="1" spans="1:7">
      <c r="A1104" s="313">
        <v>2160601</v>
      </c>
      <c r="B1104" s="313" t="s">
        <v>241</v>
      </c>
      <c r="C1104" s="315"/>
      <c r="D1104" s="315"/>
      <c r="E1104" s="394"/>
      <c r="G1104" s="397"/>
    </row>
    <row r="1105" s="378" customFormat="1" ht="15" customHeight="1" spans="1:5">
      <c r="A1105" s="313">
        <v>2160602</v>
      </c>
      <c r="B1105" s="313" t="s">
        <v>242</v>
      </c>
      <c r="C1105" s="315"/>
      <c r="D1105" s="315"/>
      <c r="E1105" s="394"/>
    </row>
    <row r="1106" s="378" customFormat="1" ht="15" customHeight="1" spans="1:5">
      <c r="A1106" s="313">
        <v>2160603</v>
      </c>
      <c r="B1106" s="313" t="s">
        <v>243</v>
      </c>
      <c r="C1106" s="315"/>
      <c r="D1106" s="315"/>
      <c r="E1106" s="394"/>
    </row>
    <row r="1107" s="378" customFormat="1" ht="15" customHeight="1" spans="1:5">
      <c r="A1107" s="313">
        <v>2160607</v>
      </c>
      <c r="B1107" s="313" t="s">
        <v>1058</v>
      </c>
      <c r="C1107" s="315"/>
      <c r="D1107" s="315"/>
      <c r="E1107" s="394"/>
    </row>
    <row r="1108" s="378" customFormat="1" ht="15" customHeight="1" spans="1:5">
      <c r="A1108" s="313">
        <v>2160699</v>
      </c>
      <c r="B1108" s="313" t="s">
        <v>1059</v>
      </c>
      <c r="C1108" s="315">
        <v>186</v>
      </c>
      <c r="D1108" s="315">
        <v>186</v>
      </c>
      <c r="E1108" s="394">
        <f>D1108/C1108*100</f>
        <v>100</v>
      </c>
    </row>
    <row r="1109" s="380" customFormat="1" ht="15" customHeight="1" spans="1:5">
      <c r="A1109" s="313">
        <v>21699</v>
      </c>
      <c r="B1109" s="314" t="s">
        <v>1060</v>
      </c>
      <c r="C1109" s="315">
        <f>SUM(C1110:C1111)</f>
        <v>16</v>
      </c>
      <c r="D1109" s="315">
        <f>SUM(D1110:D1111)</f>
        <v>16</v>
      </c>
      <c r="E1109" s="394">
        <f>D1109/C1109*100</f>
        <v>100</v>
      </c>
    </row>
    <row r="1110" s="378" customFormat="1" ht="15" customHeight="1" spans="1:5">
      <c r="A1110" s="313">
        <v>2169901</v>
      </c>
      <c r="B1110" s="313" t="s">
        <v>1061</v>
      </c>
      <c r="C1110" s="315"/>
      <c r="D1110" s="315"/>
      <c r="E1110" s="394"/>
    </row>
    <row r="1111" s="378" customFormat="1" ht="15" customHeight="1" spans="1:5">
      <c r="A1111" s="313">
        <v>2169999</v>
      </c>
      <c r="B1111" s="313" t="s">
        <v>1062</v>
      </c>
      <c r="C1111" s="315">
        <v>16</v>
      </c>
      <c r="D1111" s="315">
        <v>16</v>
      </c>
      <c r="E1111" s="394">
        <f>D1111/C1111*100</f>
        <v>100</v>
      </c>
    </row>
    <row r="1112" s="378" customFormat="1" ht="15" customHeight="1" spans="1:5">
      <c r="A1112" s="313">
        <v>217</v>
      </c>
      <c r="B1112" s="314" t="s">
        <v>1063</v>
      </c>
      <c r="C1112" s="315">
        <f>C1113+C1120+C1130+C1136+C1139</f>
        <v>273</v>
      </c>
      <c r="D1112" s="315">
        <f>D1113+D1120+D1130+D1136+D1139</f>
        <v>189</v>
      </c>
      <c r="E1112" s="394">
        <f>D1112/C1112*100</f>
        <v>69.2307692307692</v>
      </c>
    </row>
    <row r="1113" s="378" customFormat="1" ht="15" customHeight="1" spans="1:5">
      <c r="A1113" s="313">
        <v>21701</v>
      </c>
      <c r="B1113" s="314" t="s">
        <v>1064</v>
      </c>
      <c r="C1113" s="315">
        <f>SUM(C1114:C1119)</f>
        <v>0</v>
      </c>
      <c r="D1113" s="315">
        <f>SUM(D1114:D1119)</f>
        <v>0</v>
      </c>
      <c r="E1113" s="394"/>
    </row>
    <row r="1114" s="378" customFormat="1" ht="15" customHeight="1" spans="1:5">
      <c r="A1114" s="313">
        <v>2170101</v>
      </c>
      <c r="B1114" s="313" t="s">
        <v>241</v>
      </c>
      <c r="C1114" s="315"/>
      <c r="D1114" s="315"/>
      <c r="E1114" s="394"/>
    </row>
    <row r="1115" s="378" customFormat="1" ht="15" customHeight="1" spans="1:5">
      <c r="A1115" s="313">
        <v>2170102</v>
      </c>
      <c r="B1115" s="313" t="s">
        <v>242</v>
      </c>
      <c r="C1115" s="315"/>
      <c r="D1115" s="315"/>
      <c r="E1115" s="394"/>
    </row>
    <row r="1116" s="378" customFormat="1" ht="15" customHeight="1" spans="1:5">
      <c r="A1116" s="313">
        <v>2170103</v>
      </c>
      <c r="B1116" s="313" t="s">
        <v>243</v>
      </c>
      <c r="C1116" s="315"/>
      <c r="D1116" s="315"/>
      <c r="E1116" s="394"/>
    </row>
    <row r="1117" s="378" customFormat="1" ht="15" customHeight="1" spans="1:5">
      <c r="A1117" s="313">
        <v>2170104</v>
      </c>
      <c r="B1117" s="313" t="s">
        <v>1065</v>
      </c>
      <c r="C1117" s="315"/>
      <c r="D1117" s="315"/>
      <c r="E1117" s="394"/>
    </row>
    <row r="1118" s="150" customFormat="1" ht="15" customHeight="1" spans="1:5">
      <c r="A1118" s="313">
        <v>2170150</v>
      </c>
      <c r="B1118" s="313" t="s">
        <v>250</v>
      </c>
      <c r="C1118" s="315"/>
      <c r="D1118" s="315"/>
      <c r="E1118" s="394"/>
    </row>
    <row r="1119" s="378" customFormat="1" ht="15" customHeight="1" spans="1:5">
      <c r="A1119" s="313">
        <v>2170199</v>
      </c>
      <c r="B1119" s="313" t="s">
        <v>1066</v>
      </c>
      <c r="C1119" s="315"/>
      <c r="D1119" s="315"/>
      <c r="E1119" s="394"/>
    </row>
    <row r="1120" s="378" customFormat="1" ht="15" customHeight="1" spans="1:5">
      <c r="A1120" s="313">
        <v>21702</v>
      </c>
      <c r="B1120" s="314" t="s">
        <v>1067</v>
      </c>
      <c r="C1120" s="315">
        <f>SUM(C1121:C1129)</f>
        <v>0</v>
      </c>
      <c r="D1120" s="315">
        <f>SUM(D1121:D1129)</f>
        <v>0</v>
      </c>
      <c r="E1120" s="394"/>
    </row>
    <row r="1121" s="378" customFormat="1" ht="15" customHeight="1" spans="1:10">
      <c r="A1121" s="313">
        <v>2170201</v>
      </c>
      <c r="B1121" s="313" t="s">
        <v>1068</v>
      </c>
      <c r="C1121" s="315"/>
      <c r="D1121" s="315"/>
      <c r="E1121" s="394"/>
    </row>
    <row r="1122" s="378" customFormat="1" ht="15" customHeight="1" spans="1:10">
      <c r="A1122" s="313">
        <v>2170202</v>
      </c>
      <c r="B1122" s="313" t="s">
        <v>1069</v>
      </c>
      <c r="C1122" s="315"/>
      <c r="D1122" s="315"/>
      <c r="E1122" s="394"/>
    </row>
    <row r="1123" s="380" customFormat="1" ht="15" customHeight="1" spans="1:10">
      <c r="A1123" s="313">
        <v>2170203</v>
      </c>
      <c r="B1123" s="313" t="s">
        <v>1070</v>
      </c>
      <c r="C1123" s="315"/>
      <c r="D1123" s="315"/>
      <c r="E1123" s="394"/>
    </row>
    <row r="1124" s="378" customFormat="1" ht="15" customHeight="1" spans="1:10">
      <c r="A1124" s="313">
        <v>2170204</v>
      </c>
      <c r="B1124" s="313" t="s">
        <v>1071</v>
      </c>
      <c r="C1124" s="315"/>
      <c r="D1124" s="315"/>
      <c r="E1124" s="394"/>
      <c r="I1124" s="395"/>
      <c r="J1124" s="395"/>
    </row>
    <row r="1125" s="378" customFormat="1" ht="15" customHeight="1" spans="1:10">
      <c r="A1125" s="313">
        <v>2170205</v>
      </c>
      <c r="B1125" s="313" t="s">
        <v>1072</v>
      </c>
      <c r="C1125" s="315"/>
      <c r="D1125" s="315"/>
      <c r="E1125" s="394"/>
    </row>
    <row r="1126" s="378" customFormat="1" ht="15" customHeight="1" spans="1:10">
      <c r="A1126" s="313">
        <v>2170206</v>
      </c>
      <c r="B1126" s="313" t="s">
        <v>1073</v>
      </c>
      <c r="C1126" s="315"/>
      <c r="D1126" s="315"/>
      <c r="E1126" s="394"/>
    </row>
    <row r="1127" s="378" customFormat="1" ht="15" customHeight="1" spans="1:10">
      <c r="A1127" s="313">
        <v>2170207</v>
      </c>
      <c r="B1127" s="313" t="s">
        <v>1074</v>
      </c>
      <c r="C1127" s="315"/>
      <c r="D1127" s="315"/>
      <c r="E1127" s="394"/>
    </row>
    <row r="1128" s="378" customFormat="1" ht="15" customHeight="1" spans="1:10">
      <c r="A1128" s="313">
        <v>2170208</v>
      </c>
      <c r="B1128" s="313" t="s">
        <v>1075</v>
      </c>
      <c r="C1128" s="315"/>
      <c r="D1128" s="315"/>
      <c r="E1128" s="394"/>
    </row>
    <row r="1129" s="378" customFormat="1" ht="15" customHeight="1" spans="1:10">
      <c r="A1129" s="313">
        <v>2170299</v>
      </c>
      <c r="B1129" s="313" t="s">
        <v>1076</v>
      </c>
      <c r="C1129" s="315"/>
      <c r="D1129" s="315"/>
      <c r="E1129" s="394"/>
    </row>
    <row r="1130" s="378" customFormat="1" ht="15" customHeight="1" spans="1:10">
      <c r="A1130" s="313">
        <v>21703</v>
      </c>
      <c r="B1130" s="314" t="s">
        <v>1077</v>
      </c>
      <c r="C1130" s="315">
        <f>SUM(C1131:C1135)</f>
        <v>189</v>
      </c>
      <c r="D1130" s="315">
        <f>SUM(D1131:D1135)</f>
        <v>189</v>
      </c>
      <c r="E1130" s="394">
        <f>D1130/C1130*100</f>
        <v>100</v>
      </c>
    </row>
    <row r="1131" s="378" customFormat="1" ht="15" customHeight="1" spans="1:10">
      <c r="A1131" s="313">
        <v>2170301</v>
      </c>
      <c r="B1131" s="313" t="s">
        <v>1078</v>
      </c>
      <c r="C1131" s="315"/>
      <c r="D1131" s="315"/>
      <c r="E1131" s="394"/>
    </row>
    <row r="1132" s="380" customFormat="1" ht="15" customHeight="1" spans="1:10">
      <c r="A1132" s="313">
        <v>2170302</v>
      </c>
      <c r="B1132" s="313" t="s">
        <v>1079</v>
      </c>
      <c r="C1132" s="315"/>
      <c r="D1132" s="315"/>
      <c r="E1132" s="394"/>
      <c r="I1132" s="397"/>
      <c r="J1132" s="397"/>
    </row>
    <row r="1133" s="378" customFormat="1" ht="15" customHeight="1" spans="1:10">
      <c r="A1133" s="313">
        <v>2170303</v>
      </c>
      <c r="B1133" s="313" t="s">
        <v>1080</v>
      </c>
      <c r="C1133" s="315"/>
      <c r="D1133" s="315"/>
      <c r="E1133" s="394"/>
    </row>
    <row r="1134" s="378" customFormat="1" ht="15" customHeight="1" spans="1:10">
      <c r="A1134" s="313">
        <v>2170304</v>
      </c>
      <c r="B1134" s="313" t="s">
        <v>1081</v>
      </c>
      <c r="C1134" s="315"/>
      <c r="D1134" s="315"/>
      <c r="E1134" s="394"/>
    </row>
    <row r="1135" s="378" customFormat="1" ht="15" customHeight="1" spans="1:10">
      <c r="A1135" s="313">
        <v>2170399</v>
      </c>
      <c r="B1135" s="313" t="s">
        <v>1082</v>
      </c>
      <c r="C1135" s="315">
        <v>189</v>
      </c>
      <c r="D1135" s="315">
        <v>189</v>
      </c>
      <c r="E1135" s="394">
        <f>D1135/C1135*100</f>
        <v>100</v>
      </c>
    </row>
    <row r="1136" s="378" customFormat="1" ht="15" customHeight="1" spans="1:10">
      <c r="A1136" s="313">
        <v>21704</v>
      </c>
      <c r="B1136" s="314" t="s">
        <v>1083</v>
      </c>
      <c r="C1136" s="315">
        <f>SUM(C1137:C1138)</f>
        <v>0</v>
      </c>
      <c r="D1136" s="315">
        <f>SUM(D1137:D1138)</f>
        <v>0</v>
      </c>
      <c r="E1136" s="394"/>
    </row>
    <row r="1137" s="378" customFormat="1" ht="15" customHeight="1" spans="1:5">
      <c r="A1137" s="313">
        <v>2170401</v>
      </c>
      <c r="B1137" s="313" t="s">
        <v>1084</v>
      </c>
      <c r="C1137" s="315"/>
      <c r="D1137" s="315"/>
      <c r="E1137" s="394"/>
    </row>
    <row r="1138" s="378" customFormat="1" ht="15" customHeight="1" spans="1:5">
      <c r="A1138" s="313">
        <v>2170499</v>
      </c>
      <c r="B1138" s="313" t="s">
        <v>1085</v>
      </c>
      <c r="C1138" s="315"/>
      <c r="D1138" s="315"/>
      <c r="E1138" s="394"/>
    </row>
    <row r="1139" s="380" customFormat="1" ht="15" customHeight="1" spans="1:5">
      <c r="A1139" s="313">
        <v>21799</v>
      </c>
      <c r="B1139" s="314" t="s">
        <v>1086</v>
      </c>
      <c r="C1139" s="315">
        <f>C1140+C1141</f>
        <v>84</v>
      </c>
      <c r="D1139" s="315">
        <f>D1140+D1141</f>
        <v>0</v>
      </c>
      <c r="E1139" s="394">
        <f>D1139/C1139*100</f>
        <v>0</v>
      </c>
    </row>
    <row r="1140" s="378" customFormat="1" ht="15" customHeight="1" spans="1:5">
      <c r="A1140" s="313">
        <v>2179902</v>
      </c>
      <c r="B1140" s="313" t="s">
        <v>1087</v>
      </c>
      <c r="C1140" s="315"/>
      <c r="D1140" s="315"/>
      <c r="E1140" s="394"/>
    </row>
    <row r="1141" s="378" customFormat="1" ht="15" customHeight="1" spans="1:5">
      <c r="A1141" s="313">
        <v>2179999</v>
      </c>
      <c r="B1141" s="313" t="s">
        <v>1088</v>
      </c>
      <c r="C1141" s="315">
        <v>84</v>
      </c>
      <c r="D1141" s="315"/>
      <c r="E1141" s="394">
        <f>D1141/C1141*100</f>
        <v>0</v>
      </c>
    </row>
    <row r="1142" s="378" customFormat="1" ht="15" customHeight="1" spans="1:5">
      <c r="A1142" s="313">
        <v>219</v>
      </c>
      <c r="B1142" s="314" t="s">
        <v>1089</v>
      </c>
      <c r="C1142" s="315">
        <f>SUM(C1143:C1151)</f>
        <v>0</v>
      </c>
      <c r="D1142" s="315">
        <f>SUM(D1143:D1151)</f>
        <v>0</v>
      </c>
      <c r="E1142" s="394"/>
    </row>
    <row r="1143" s="378" customFormat="1" ht="15" customHeight="1" spans="1:5">
      <c r="A1143" s="313">
        <v>21901</v>
      </c>
      <c r="B1143" s="314" t="s">
        <v>1090</v>
      </c>
      <c r="C1143" s="315"/>
      <c r="D1143" s="315"/>
      <c r="E1143" s="394"/>
    </row>
    <row r="1144" s="378" customFormat="1" ht="15" customHeight="1" spans="1:5">
      <c r="A1144" s="313">
        <v>21902</v>
      </c>
      <c r="B1144" s="314" t="s">
        <v>1091</v>
      </c>
      <c r="C1144" s="315"/>
      <c r="D1144" s="315"/>
      <c r="E1144" s="394"/>
    </row>
    <row r="1145" s="378" customFormat="1" ht="15" customHeight="1" spans="1:5">
      <c r="A1145" s="313">
        <v>21903</v>
      </c>
      <c r="B1145" s="314" t="s">
        <v>1092</v>
      </c>
      <c r="C1145" s="315"/>
      <c r="D1145" s="315"/>
      <c r="E1145" s="394"/>
    </row>
    <row r="1146" s="380" customFormat="1" ht="15" customHeight="1" spans="1:5">
      <c r="A1146" s="313">
        <v>21904</v>
      </c>
      <c r="B1146" s="314" t="s">
        <v>1093</v>
      </c>
      <c r="C1146" s="315"/>
      <c r="D1146" s="315"/>
      <c r="E1146" s="394"/>
    </row>
    <row r="1147" s="150" customFormat="1" ht="15" customHeight="1" spans="1:5">
      <c r="A1147" s="313">
        <v>21905</v>
      </c>
      <c r="B1147" s="314" t="s">
        <v>1094</v>
      </c>
      <c r="C1147" s="315"/>
      <c r="D1147" s="315"/>
      <c r="E1147" s="394"/>
    </row>
    <row r="1148" s="378" customFormat="1" ht="15" customHeight="1" spans="1:5">
      <c r="A1148" s="313">
        <v>21906</v>
      </c>
      <c r="B1148" s="314" t="s">
        <v>876</v>
      </c>
      <c r="C1148" s="315"/>
      <c r="D1148" s="315"/>
      <c r="E1148" s="394"/>
    </row>
    <row r="1149" s="378" customFormat="1" ht="15" customHeight="1" spans="1:5">
      <c r="A1149" s="313">
        <v>21907</v>
      </c>
      <c r="B1149" s="314" t="s">
        <v>1095</v>
      </c>
      <c r="C1149" s="315"/>
      <c r="D1149" s="315"/>
      <c r="E1149" s="394"/>
    </row>
    <row r="1150" s="378" customFormat="1" ht="15" customHeight="1" spans="1:5">
      <c r="A1150" s="313">
        <v>21908</v>
      </c>
      <c r="B1150" s="314" t="s">
        <v>1096</v>
      </c>
      <c r="C1150" s="315"/>
      <c r="D1150" s="315"/>
      <c r="E1150" s="394"/>
    </row>
    <row r="1151" s="378" customFormat="1" ht="15" customHeight="1" spans="1:5">
      <c r="A1151" s="313">
        <v>21999</v>
      </c>
      <c r="B1151" s="314" t="s">
        <v>1097</v>
      </c>
      <c r="C1151" s="315"/>
      <c r="D1151" s="315"/>
      <c r="E1151" s="394"/>
    </row>
    <row r="1152" s="378" customFormat="1" ht="15" customHeight="1" spans="1:5">
      <c r="A1152" s="313">
        <v>220</v>
      </c>
      <c r="B1152" s="314" t="s">
        <v>1098</v>
      </c>
      <c r="C1152" s="315">
        <f>C1153+C1180+C1195</f>
        <v>225</v>
      </c>
      <c r="D1152" s="315">
        <f>D1153+D1180+D1195</f>
        <v>95</v>
      </c>
      <c r="E1152" s="394">
        <f>D1152/C1152*100</f>
        <v>42.2222222222222</v>
      </c>
    </row>
    <row r="1153" s="380" customFormat="1" ht="15" customHeight="1" spans="1:5">
      <c r="A1153" s="313">
        <v>22001</v>
      </c>
      <c r="B1153" s="314" t="s">
        <v>1099</v>
      </c>
      <c r="C1153" s="315">
        <f>SUM(C1154:C1179)</f>
        <v>225</v>
      </c>
      <c r="D1153" s="315">
        <f>SUM(D1154:D1179)</f>
        <v>95</v>
      </c>
      <c r="E1153" s="394">
        <f>D1153/C1153*100</f>
        <v>42.2222222222222</v>
      </c>
    </row>
    <row r="1154" s="380" customFormat="1" ht="15" customHeight="1" spans="1:5">
      <c r="A1154" s="313">
        <v>2200101</v>
      </c>
      <c r="B1154" s="313" t="s">
        <v>241</v>
      </c>
      <c r="C1154" s="315"/>
      <c r="D1154" s="315"/>
      <c r="E1154" s="394"/>
    </row>
    <row r="1155" s="378" customFormat="1" ht="15" customHeight="1" spans="1:5">
      <c r="A1155" s="313">
        <v>2200102</v>
      </c>
      <c r="B1155" s="313" t="s">
        <v>242</v>
      </c>
      <c r="C1155" s="315"/>
      <c r="D1155" s="315"/>
      <c r="E1155" s="394"/>
    </row>
    <row r="1156" s="378" customFormat="1" ht="15" customHeight="1" spans="1:5">
      <c r="A1156" s="313">
        <v>2200103</v>
      </c>
      <c r="B1156" s="313" t="s">
        <v>243</v>
      </c>
      <c r="C1156" s="315"/>
      <c r="D1156" s="315"/>
      <c r="E1156" s="394"/>
    </row>
    <row r="1157" s="150" customFormat="1" ht="15" customHeight="1" spans="1:5">
      <c r="A1157" s="313">
        <v>2200104</v>
      </c>
      <c r="B1157" s="313" t="s">
        <v>1100</v>
      </c>
      <c r="C1157" s="315"/>
      <c r="D1157" s="315"/>
      <c r="E1157" s="394"/>
    </row>
    <row r="1158" s="378" customFormat="1" ht="15" customHeight="1" spans="1:5">
      <c r="A1158" s="313">
        <v>2200106</v>
      </c>
      <c r="B1158" s="313" t="s">
        <v>1101</v>
      </c>
      <c r="C1158" s="315"/>
      <c r="D1158" s="315"/>
      <c r="E1158" s="394"/>
    </row>
    <row r="1159" s="378" customFormat="1" ht="15" customHeight="1" spans="1:5">
      <c r="A1159" s="313">
        <v>2200107</v>
      </c>
      <c r="B1159" s="313" t="s">
        <v>1102</v>
      </c>
      <c r="C1159" s="315"/>
      <c r="D1159" s="315"/>
      <c r="E1159" s="394"/>
    </row>
    <row r="1160" s="378" customFormat="1" ht="15" customHeight="1" spans="1:5">
      <c r="A1160" s="313">
        <v>2200108</v>
      </c>
      <c r="B1160" s="313" t="s">
        <v>1103</v>
      </c>
      <c r="C1160" s="315"/>
      <c r="D1160" s="315"/>
      <c r="E1160" s="394"/>
    </row>
    <row r="1161" s="378" customFormat="1" ht="15" customHeight="1" spans="1:5">
      <c r="A1161" s="313">
        <v>2200109</v>
      </c>
      <c r="B1161" s="313" t="s">
        <v>1104</v>
      </c>
      <c r="C1161" s="315"/>
      <c r="D1161" s="315"/>
      <c r="E1161" s="394"/>
    </row>
    <row r="1162" s="378" customFormat="1" ht="15" customHeight="1" spans="1:5">
      <c r="A1162" s="313">
        <v>2200112</v>
      </c>
      <c r="B1162" s="313" t="s">
        <v>1105</v>
      </c>
      <c r="C1162" s="315"/>
      <c r="D1162" s="315"/>
      <c r="E1162" s="394"/>
    </row>
    <row r="1163" s="378" customFormat="1" ht="15" customHeight="1" spans="1:5">
      <c r="A1163" s="313">
        <v>2200113</v>
      </c>
      <c r="B1163" s="313" t="s">
        <v>1106</v>
      </c>
      <c r="C1163" s="315"/>
      <c r="D1163" s="315"/>
      <c r="E1163" s="394"/>
    </row>
    <row r="1164" s="380" customFormat="1" ht="15" customHeight="1" spans="1:5">
      <c r="A1164" s="313">
        <v>2200114</v>
      </c>
      <c r="B1164" s="313" t="s">
        <v>1107</v>
      </c>
      <c r="C1164" s="315"/>
      <c r="D1164" s="315"/>
      <c r="E1164" s="394"/>
    </row>
    <row r="1165" s="378" customFormat="1" ht="15" customHeight="1" spans="1:5">
      <c r="A1165" s="313">
        <v>2200115</v>
      </c>
      <c r="B1165" s="313" t="s">
        <v>1108</v>
      </c>
      <c r="C1165" s="315"/>
      <c r="D1165" s="315"/>
      <c r="E1165" s="394"/>
    </row>
    <row r="1166" s="378" customFormat="1" ht="15" customHeight="1" spans="1:5">
      <c r="A1166" s="313">
        <v>2200116</v>
      </c>
      <c r="B1166" s="313" t="s">
        <v>1109</v>
      </c>
      <c r="C1166" s="315"/>
      <c r="D1166" s="315"/>
      <c r="E1166" s="394"/>
    </row>
    <row r="1167" s="378" customFormat="1" ht="15" customHeight="1" spans="1:5">
      <c r="A1167" s="313">
        <v>2200119</v>
      </c>
      <c r="B1167" s="313" t="s">
        <v>1110</v>
      </c>
      <c r="C1167" s="315"/>
      <c r="D1167" s="315"/>
      <c r="E1167" s="394"/>
    </row>
    <row r="1168" s="378" customFormat="1" ht="15" customHeight="1" spans="1:5">
      <c r="A1168" s="313">
        <v>2200120</v>
      </c>
      <c r="B1168" s="313" t="s">
        <v>1111</v>
      </c>
      <c r="C1168" s="315"/>
      <c r="D1168" s="315"/>
      <c r="E1168" s="394"/>
    </row>
    <row r="1169" s="378" customFormat="1" ht="15" customHeight="1" spans="1:5">
      <c r="A1169" s="313">
        <v>2200121</v>
      </c>
      <c r="B1169" s="313" t="s">
        <v>1112</v>
      </c>
      <c r="C1169" s="315"/>
      <c r="D1169" s="315"/>
      <c r="E1169" s="394"/>
    </row>
    <row r="1170" s="378" customFormat="1" ht="15" customHeight="1" spans="1:5">
      <c r="A1170" s="313">
        <v>2200122</v>
      </c>
      <c r="B1170" s="313" t="s">
        <v>1113</v>
      </c>
      <c r="C1170" s="315"/>
      <c r="D1170" s="315"/>
      <c r="E1170" s="394"/>
    </row>
    <row r="1171" s="378" customFormat="1" ht="15" customHeight="1" spans="1:5">
      <c r="A1171" s="313">
        <v>2200123</v>
      </c>
      <c r="B1171" s="313" t="s">
        <v>1114</v>
      </c>
      <c r="C1171" s="315"/>
      <c r="D1171" s="315"/>
      <c r="E1171" s="394"/>
    </row>
    <row r="1172" s="378" customFormat="1" ht="15" customHeight="1" spans="1:5">
      <c r="A1172" s="313">
        <v>2200124</v>
      </c>
      <c r="B1172" s="313" t="s">
        <v>1115</v>
      </c>
      <c r="C1172" s="315"/>
      <c r="D1172" s="315"/>
      <c r="E1172" s="394"/>
    </row>
    <row r="1173" s="378" customFormat="1" ht="15" customHeight="1" spans="1:5">
      <c r="A1173" s="313">
        <v>2200125</v>
      </c>
      <c r="B1173" s="313" t="s">
        <v>1116</v>
      </c>
      <c r="C1173" s="315"/>
      <c r="D1173" s="315"/>
      <c r="E1173" s="394"/>
    </row>
    <row r="1174" s="378" customFormat="1" ht="15" customHeight="1" spans="1:5">
      <c r="A1174" s="313">
        <v>2200126</v>
      </c>
      <c r="B1174" s="313" t="s">
        <v>1117</v>
      </c>
      <c r="C1174" s="315"/>
      <c r="D1174" s="315"/>
      <c r="E1174" s="394"/>
    </row>
    <row r="1175" s="378" customFormat="1" ht="15" customHeight="1" spans="1:5">
      <c r="A1175" s="313">
        <v>2200127</v>
      </c>
      <c r="B1175" s="313" t="s">
        <v>1118</v>
      </c>
      <c r="C1175" s="315"/>
      <c r="D1175" s="315"/>
      <c r="E1175" s="394"/>
    </row>
    <row r="1176" s="378" customFormat="1" ht="15" customHeight="1" spans="1:5">
      <c r="A1176" s="313">
        <v>2200128</v>
      </c>
      <c r="B1176" s="313" t="s">
        <v>1119</v>
      </c>
      <c r="C1176" s="315"/>
      <c r="D1176" s="315"/>
      <c r="E1176" s="394"/>
    </row>
    <row r="1177" s="380" customFormat="1" ht="15" customHeight="1" spans="1:5">
      <c r="A1177" s="313">
        <v>2200129</v>
      </c>
      <c r="B1177" s="313" t="s">
        <v>1120</v>
      </c>
      <c r="C1177" s="315"/>
      <c r="D1177" s="315"/>
      <c r="E1177" s="394"/>
    </row>
    <row r="1178" s="378" customFormat="1" ht="15" customHeight="1" spans="1:5">
      <c r="A1178" s="313">
        <v>2200150</v>
      </c>
      <c r="B1178" s="313" t="s">
        <v>250</v>
      </c>
      <c r="C1178" s="315">
        <v>46</v>
      </c>
      <c r="D1178" s="315">
        <v>46</v>
      </c>
      <c r="E1178" s="394">
        <f>D1178/C1178*100</f>
        <v>100</v>
      </c>
    </row>
    <row r="1179" s="378" customFormat="1" ht="15" customHeight="1" spans="1:5">
      <c r="A1179" s="313">
        <v>2200199</v>
      </c>
      <c r="B1179" s="313" t="s">
        <v>1121</v>
      </c>
      <c r="C1179" s="315">
        <v>179</v>
      </c>
      <c r="D1179" s="315">
        <v>49</v>
      </c>
      <c r="E1179" s="394">
        <f>D1179/C1179*100</f>
        <v>27.3743016759777</v>
      </c>
    </row>
    <row r="1180" s="380" customFormat="1" ht="15" customHeight="1" spans="1:5">
      <c r="A1180" s="313">
        <v>22005</v>
      </c>
      <c r="B1180" s="314" t="s">
        <v>1122</v>
      </c>
      <c r="C1180" s="315">
        <f>SUM(C1181:C1194)</f>
        <v>0</v>
      </c>
      <c r="D1180" s="315">
        <f>SUM(D1181:D1194)</f>
        <v>0</v>
      </c>
      <c r="E1180" s="394"/>
    </row>
    <row r="1181" s="378" customFormat="1" ht="15" customHeight="1" spans="1:5">
      <c r="A1181" s="313">
        <v>2200501</v>
      </c>
      <c r="B1181" s="313" t="s">
        <v>241</v>
      </c>
      <c r="C1181" s="315"/>
      <c r="D1181" s="315"/>
      <c r="E1181" s="394"/>
    </row>
    <row r="1182" s="378" customFormat="1" ht="15" customHeight="1" spans="1:5">
      <c r="A1182" s="313">
        <v>2200502</v>
      </c>
      <c r="B1182" s="313" t="s">
        <v>242</v>
      </c>
      <c r="C1182" s="315"/>
      <c r="D1182" s="315"/>
      <c r="E1182" s="394"/>
    </row>
    <row r="1183" s="378" customFormat="1" ht="15" customHeight="1" spans="1:5">
      <c r="A1183" s="313">
        <v>2200503</v>
      </c>
      <c r="B1183" s="313" t="s">
        <v>243</v>
      </c>
      <c r="C1183" s="315"/>
      <c r="D1183" s="315"/>
      <c r="E1183" s="394"/>
    </row>
    <row r="1184" s="378" customFormat="1" ht="15" customHeight="1" spans="1:5">
      <c r="A1184" s="313">
        <v>2200504</v>
      </c>
      <c r="B1184" s="313" t="s">
        <v>1123</v>
      </c>
      <c r="C1184" s="315"/>
      <c r="D1184" s="315"/>
      <c r="E1184" s="394"/>
    </row>
    <row r="1185" s="378" customFormat="1" ht="15" customHeight="1" spans="1:5">
      <c r="A1185" s="313">
        <v>2200506</v>
      </c>
      <c r="B1185" s="313" t="s">
        <v>1124</v>
      </c>
      <c r="C1185" s="315"/>
      <c r="D1185" s="315"/>
      <c r="E1185" s="394"/>
    </row>
    <row r="1186" s="378" customFormat="1" ht="15" customHeight="1" spans="1:5">
      <c r="A1186" s="313">
        <v>2200507</v>
      </c>
      <c r="B1186" s="313" t="s">
        <v>1125</v>
      </c>
      <c r="C1186" s="315"/>
      <c r="D1186" s="315"/>
      <c r="E1186" s="394"/>
    </row>
    <row r="1187" s="378" customFormat="1" ht="15" customHeight="1" spans="1:5">
      <c r="A1187" s="313">
        <v>2200508</v>
      </c>
      <c r="B1187" s="313" t="s">
        <v>1126</v>
      </c>
      <c r="C1187" s="315"/>
      <c r="D1187" s="315"/>
      <c r="E1187" s="394"/>
    </row>
    <row r="1188" s="378" customFormat="1" ht="15" customHeight="1" spans="1:5">
      <c r="A1188" s="313">
        <v>2200509</v>
      </c>
      <c r="B1188" s="313" t="s">
        <v>1127</v>
      </c>
      <c r="C1188" s="315"/>
      <c r="D1188" s="315"/>
      <c r="E1188" s="394"/>
    </row>
    <row r="1189" s="378" customFormat="1" ht="15" customHeight="1" spans="1:5">
      <c r="A1189" s="313">
        <v>2200510</v>
      </c>
      <c r="B1189" s="313" t="s">
        <v>1128</v>
      </c>
      <c r="C1189" s="315"/>
      <c r="D1189" s="315"/>
      <c r="E1189" s="394"/>
    </row>
    <row r="1190" s="378" customFormat="1" ht="15" customHeight="1" spans="1:5">
      <c r="A1190" s="313">
        <v>2200511</v>
      </c>
      <c r="B1190" s="313" t="s">
        <v>1129</v>
      </c>
      <c r="C1190" s="315"/>
      <c r="D1190" s="315"/>
      <c r="E1190" s="394"/>
    </row>
    <row r="1191" s="378" customFormat="1" ht="15" customHeight="1" spans="1:5">
      <c r="A1191" s="313">
        <v>2200512</v>
      </c>
      <c r="B1191" s="313" t="s">
        <v>1130</v>
      </c>
      <c r="C1191" s="315"/>
      <c r="D1191" s="315"/>
      <c r="E1191" s="394"/>
    </row>
    <row r="1192" s="378" customFormat="1" ht="15" customHeight="1" spans="1:5">
      <c r="A1192" s="313">
        <v>2200513</v>
      </c>
      <c r="B1192" s="313" t="s">
        <v>1131</v>
      </c>
      <c r="C1192" s="315"/>
      <c r="D1192" s="315"/>
      <c r="E1192" s="394"/>
    </row>
    <row r="1193" s="378" customFormat="1" ht="15" customHeight="1" spans="1:5">
      <c r="A1193" s="313">
        <v>2200514</v>
      </c>
      <c r="B1193" s="313" t="s">
        <v>1132</v>
      </c>
      <c r="C1193" s="315"/>
      <c r="D1193" s="315"/>
      <c r="E1193" s="394"/>
    </row>
    <row r="1194" s="378" customFormat="1" ht="15" customHeight="1" spans="1:5">
      <c r="A1194" s="313">
        <v>2200599</v>
      </c>
      <c r="B1194" s="313" t="s">
        <v>1133</v>
      </c>
      <c r="C1194" s="315"/>
      <c r="D1194" s="315"/>
      <c r="E1194" s="394"/>
    </row>
    <row r="1195" s="378" customFormat="1" ht="15" customHeight="1" spans="1:5">
      <c r="A1195" s="313">
        <v>22099</v>
      </c>
      <c r="B1195" s="314" t="s">
        <v>1134</v>
      </c>
      <c r="C1195" s="315">
        <f>C1196</f>
        <v>0</v>
      </c>
      <c r="D1195" s="315">
        <f>D1196</f>
        <v>0</v>
      </c>
      <c r="E1195" s="394"/>
    </row>
    <row r="1196" s="378" customFormat="1" ht="15" customHeight="1" spans="1:5">
      <c r="A1196" s="313">
        <v>2209999</v>
      </c>
      <c r="B1196" s="313" t="s">
        <v>1135</v>
      </c>
      <c r="C1196" s="315"/>
      <c r="D1196" s="315"/>
      <c r="E1196" s="394"/>
    </row>
    <row r="1197" s="378" customFormat="1" ht="15" customHeight="1" spans="1:5">
      <c r="A1197" s="313">
        <v>221</v>
      </c>
      <c r="B1197" s="398" t="s">
        <v>1136</v>
      </c>
      <c r="C1197" s="315">
        <f>SUM(C1198,C1208,C1212)</f>
        <v>1772</v>
      </c>
      <c r="D1197" s="315">
        <f>SUM(D1198,D1208,D1212)</f>
        <v>1285</v>
      </c>
      <c r="E1197" s="394">
        <f>D1197/C1197*100</f>
        <v>72.5169300225734</v>
      </c>
    </row>
    <row r="1198" s="380" customFormat="1" ht="15" customHeight="1" spans="1:5">
      <c r="A1198" s="313">
        <v>22101</v>
      </c>
      <c r="B1198" s="314" t="s">
        <v>1137</v>
      </c>
      <c r="C1198" s="315">
        <f>SUM(C1199:C1207)</f>
        <v>1378</v>
      </c>
      <c r="D1198" s="315">
        <f>SUM(D1199:D1207)</f>
        <v>891</v>
      </c>
      <c r="E1198" s="394">
        <f>D1198/C1198*100</f>
        <v>64.6589259796807</v>
      </c>
    </row>
    <row r="1199" s="378" customFormat="1" ht="15" customHeight="1" spans="1:5">
      <c r="A1199" s="313">
        <v>2210102</v>
      </c>
      <c r="B1199" s="313" t="s">
        <v>1138</v>
      </c>
      <c r="C1199" s="315"/>
      <c r="D1199" s="315"/>
      <c r="E1199" s="394"/>
    </row>
    <row r="1200" s="378" customFormat="1" ht="15" customHeight="1" spans="1:5">
      <c r="A1200" s="313">
        <v>2210103</v>
      </c>
      <c r="B1200" s="313" t="s">
        <v>1139</v>
      </c>
      <c r="C1200" s="315">
        <v>1205</v>
      </c>
      <c r="D1200" s="315">
        <v>718</v>
      </c>
      <c r="E1200" s="394">
        <f>D1200/C1200*100</f>
        <v>59.5850622406639</v>
      </c>
    </row>
    <row r="1201" s="378" customFormat="1" ht="15" customHeight="1" spans="1:5">
      <c r="A1201" s="313">
        <v>2210104</v>
      </c>
      <c r="B1201" s="313" t="s">
        <v>1140</v>
      </c>
      <c r="C1201" s="315"/>
      <c r="D1201" s="315"/>
      <c r="E1201" s="394"/>
    </row>
    <row r="1202" s="150" customFormat="1" ht="15" customHeight="1" spans="1:5">
      <c r="A1202" s="313">
        <v>2210105</v>
      </c>
      <c r="B1202" s="313" t="s">
        <v>1141</v>
      </c>
      <c r="C1202" s="315"/>
      <c r="D1202" s="315"/>
      <c r="E1202" s="394"/>
    </row>
    <row r="1203" s="378" customFormat="1" ht="15" customHeight="1" spans="1:5">
      <c r="A1203" s="313">
        <v>2210108</v>
      </c>
      <c r="B1203" s="313" t="s">
        <v>1142</v>
      </c>
      <c r="C1203" s="323"/>
      <c r="D1203" s="323"/>
      <c r="E1203" s="394"/>
    </row>
    <row r="1204" s="380" customFormat="1" ht="15" customHeight="1" spans="1:5">
      <c r="A1204" s="313">
        <v>2210111</v>
      </c>
      <c r="B1204" s="324" t="s">
        <v>1143</v>
      </c>
      <c r="C1204" s="315"/>
      <c r="D1204" s="315"/>
      <c r="E1204" s="394"/>
    </row>
    <row r="1205" s="378" customFormat="1" ht="15" customHeight="1" spans="1:5">
      <c r="A1205" s="313">
        <v>2210112</v>
      </c>
      <c r="B1205" s="313" t="s">
        <v>1144</v>
      </c>
      <c r="C1205" s="325"/>
      <c r="D1205" s="325"/>
      <c r="E1205" s="394"/>
    </row>
    <row r="1206" s="378" customFormat="1" ht="15" customHeight="1" spans="1:5">
      <c r="A1206" s="313">
        <v>2210113</v>
      </c>
      <c r="B1206" s="313" t="s">
        <v>1145</v>
      </c>
      <c r="C1206" s="315"/>
      <c r="D1206" s="315"/>
      <c r="E1206" s="394"/>
    </row>
    <row r="1207" s="380" customFormat="1" ht="15" customHeight="1" spans="1:5">
      <c r="A1207" s="313">
        <v>2210199</v>
      </c>
      <c r="B1207" s="313" t="s">
        <v>1146</v>
      </c>
      <c r="C1207" s="323">
        <v>173</v>
      </c>
      <c r="D1207" s="323">
        <v>173</v>
      </c>
      <c r="E1207" s="394">
        <f>D1207/C1207*100</f>
        <v>100</v>
      </c>
    </row>
    <row r="1208" s="378" customFormat="1" ht="15" customHeight="1" spans="1:5">
      <c r="A1208" s="313">
        <v>22102</v>
      </c>
      <c r="B1208" s="331" t="s">
        <v>1147</v>
      </c>
      <c r="C1208" s="315">
        <f>SUM(C1209:C1211)</f>
        <v>394</v>
      </c>
      <c r="D1208" s="315">
        <f>SUM(D1209:D1211)</f>
        <v>394</v>
      </c>
      <c r="E1208" s="394">
        <f>D1208/C1208*100</f>
        <v>100</v>
      </c>
    </row>
    <row r="1209" s="378" customFormat="1" ht="15" customHeight="1" spans="1:5">
      <c r="A1209" s="313">
        <v>2210201</v>
      </c>
      <c r="B1209" s="313" t="s">
        <v>1148</v>
      </c>
      <c r="C1209" s="325">
        <v>394</v>
      </c>
      <c r="D1209" s="325">
        <v>394</v>
      </c>
      <c r="E1209" s="394">
        <f>D1209/C1209*100</f>
        <v>100</v>
      </c>
    </row>
    <row r="1210" s="378" customFormat="1" ht="15" customHeight="1" spans="1:5">
      <c r="A1210" s="313">
        <v>2210202</v>
      </c>
      <c r="B1210" s="313" t="s">
        <v>1149</v>
      </c>
      <c r="C1210" s="315"/>
      <c r="D1210" s="315"/>
      <c r="E1210" s="394"/>
    </row>
    <row r="1211" s="378" customFormat="1" ht="15" customHeight="1" spans="1:5">
      <c r="A1211" s="313">
        <v>2210203</v>
      </c>
      <c r="B1211" s="313" t="s">
        <v>1150</v>
      </c>
      <c r="C1211" s="315"/>
      <c r="D1211" s="315"/>
      <c r="E1211" s="394"/>
    </row>
    <row r="1212" s="378" customFormat="1" ht="15" customHeight="1" spans="1:5">
      <c r="A1212" s="313">
        <v>22103</v>
      </c>
      <c r="B1212" s="314" t="s">
        <v>1151</v>
      </c>
      <c r="C1212" s="315">
        <f>SUM(C1213:C1215)</f>
        <v>0</v>
      </c>
      <c r="D1212" s="315">
        <f>SUM(D1213:D1215)</f>
        <v>0</v>
      </c>
      <c r="E1212" s="394"/>
    </row>
    <row r="1213" s="378" customFormat="1" ht="15" customHeight="1" spans="1:5">
      <c r="A1213" s="313">
        <v>2210301</v>
      </c>
      <c r="B1213" s="313" t="s">
        <v>1152</v>
      </c>
      <c r="C1213" s="315"/>
      <c r="D1213" s="315"/>
      <c r="E1213" s="394"/>
    </row>
    <row r="1214" s="378" customFormat="1" ht="15" customHeight="1" spans="1:5">
      <c r="A1214" s="313">
        <v>2210302</v>
      </c>
      <c r="B1214" s="313" t="s">
        <v>1153</v>
      </c>
      <c r="C1214" s="315"/>
      <c r="D1214" s="315"/>
      <c r="E1214" s="394"/>
    </row>
    <row r="1215" s="378" customFormat="1" ht="15" customHeight="1" spans="1:5">
      <c r="A1215" s="313">
        <v>2210399</v>
      </c>
      <c r="B1215" s="313" t="s">
        <v>1154</v>
      </c>
      <c r="C1215" s="315"/>
      <c r="D1215" s="315"/>
      <c r="E1215" s="394"/>
    </row>
    <row r="1216" s="378" customFormat="1" ht="15" customHeight="1" spans="1:5">
      <c r="A1216" s="313">
        <v>222</v>
      </c>
      <c r="B1216" s="314" t="s">
        <v>1155</v>
      </c>
      <c r="C1216" s="315">
        <f>C1217+C1235+C1242+C1248</f>
        <v>0</v>
      </c>
      <c r="D1216" s="315">
        <f>D1217+D1235+D1242+D1248</f>
        <v>0</v>
      </c>
      <c r="E1216" s="394"/>
    </row>
    <row r="1217" s="378" customFormat="1" ht="15" customHeight="1" spans="1:10">
      <c r="A1217" s="313">
        <v>22201</v>
      </c>
      <c r="B1217" s="314" t="s">
        <v>1156</v>
      </c>
      <c r="C1217" s="315">
        <f>SUM(C1218:C1234)</f>
        <v>0</v>
      </c>
      <c r="D1217" s="315">
        <f>SUM(D1218:D1234)</f>
        <v>0</v>
      </c>
      <c r="E1217" s="394"/>
    </row>
    <row r="1218" s="378" customFormat="1" ht="15" customHeight="1" spans="1:10">
      <c r="A1218" s="313">
        <v>2220101</v>
      </c>
      <c r="B1218" s="313" t="s">
        <v>241</v>
      </c>
      <c r="C1218" s="315"/>
      <c r="D1218" s="315"/>
      <c r="E1218" s="394"/>
    </row>
    <row r="1219" s="380" customFormat="1" ht="15" customHeight="1" spans="1:10">
      <c r="A1219" s="313">
        <v>2220102</v>
      </c>
      <c r="B1219" s="313" t="s">
        <v>242</v>
      </c>
      <c r="C1219" s="315"/>
      <c r="D1219" s="315"/>
      <c r="E1219" s="394"/>
    </row>
    <row r="1220" s="380" customFormat="1" ht="15" customHeight="1" spans="1:10">
      <c r="A1220" s="313">
        <v>2220103</v>
      </c>
      <c r="B1220" s="313" t="s">
        <v>243</v>
      </c>
      <c r="C1220" s="315"/>
      <c r="D1220" s="315"/>
      <c r="E1220" s="394"/>
      <c r="G1220" s="397"/>
      <c r="I1220" s="397"/>
      <c r="J1220" s="397"/>
    </row>
    <row r="1221" s="378" customFormat="1" ht="15" customHeight="1" spans="1:10">
      <c r="A1221" s="313">
        <v>2220104</v>
      </c>
      <c r="B1221" s="313" t="s">
        <v>1157</v>
      </c>
      <c r="C1221" s="315"/>
      <c r="D1221" s="315"/>
      <c r="E1221" s="394"/>
      <c r="G1221" s="395"/>
      <c r="I1221" s="395"/>
      <c r="J1221" s="395"/>
    </row>
    <row r="1222" s="150" customFormat="1" ht="15" customHeight="1" spans="1:10">
      <c r="A1222" s="313">
        <v>2220105</v>
      </c>
      <c r="B1222" s="313" t="s">
        <v>1158</v>
      </c>
      <c r="C1222" s="315"/>
      <c r="D1222" s="315"/>
      <c r="E1222" s="394"/>
    </row>
    <row r="1223" s="378" customFormat="1" ht="15" customHeight="1" spans="1:10">
      <c r="A1223" s="313">
        <v>2220106</v>
      </c>
      <c r="B1223" s="313" t="s">
        <v>1159</v>
      </c>
      <c r="C1223" s="315"/>
      <c r="D1223" s="315"/>
      <c r="E1223" s="394"/>
    </row>
    <row r="1224" s="378" customFormat="1" ht="15" customHeight="1" spans="1:10">
      <c r="A1224" s="313">
        <v>2220107</v>
      </c>
      <c r="B1224" s="313" t="s">
        <v>1160</v>
      </c>
      <c r="C1224" s="315"/>
      <c r="D1224" s="315"/>
      <c r="E1224" s="394"/>
    </row>
    <row r="1225" s="378" customFormat="1" ht="15" customHeight="1" spans="1:10">
      <c r="A1225" s="313">
        <v>2220112</v>
      </c>
      <c r="B1225" s="313" t="s">
        <v>1161</v>
      </c>
      <c r="C1225" s="315"/>
      <c r="D1225" s="315"/>
      <c r="E1225" s="394"/>
    </row>
    <row r="1226" s="378" customFormat="1" ht="15" customHeight="1" spans="1:10">
      <c r="A1226" s="313">
        <v>2220113</v>
      </c>
      <c r="B1226" s="313" t="s">
        <v>1162</v>
      </c>
      <c r="C1226" s="315"/>
      <c r="D1226" s="315"/>
      <c r="E1226" s="394"/>
    </row>
    <row r="1227" s="378" customFormat="1" ht="15" customHeight="1" spans="1:10">
      <c r="A1227" s="313">
        <v>2220114</v>
      </c>
      <c r="B1227" s="313" t="s">
        <v>1163</v>
      </c>
      <c r="C1227" s="315"/>
      <c r="D1227" s="315"/>
      <c r="E1227" s="394"/>
    </row>
    <row r="1228" s="378" customFormat="1" ht="15" customHeight="1" spans="1:10">
      <c r="A1228" s="313">
        <v>2220115</v>
      </c>
      <c r="B1228" s="313" t="s">
        <v>1164</v>
      </c>
      <c r="C1228" s="315"/>
      <c r="D1228" s="315"/>
      <c r="E1228" s="394"/>
    </row>
    <row r="1229" s="378" customFormat="1" ht="15" customHeight="1" spans="1:10">
      <c r="A1229" s="313">
        <v>2220118</v>
      </c>
      <c r="B1229" s="313" t="s">
        <v>1165</v>
      </c>
      <c r="C1229" s="315"/>
      <c r="D1229" s="315"/>
      <c r="E1229" s="394"/>
    </row>
    <row r="1230" s="378" customFormat="1" ht="15" customHeight="1" spans="1:10">
      <c r="A1230" s="313">
        <v>2220119</v>
      </c>
      <c r="B1230" s="313" t="s">
        <v>1166</v>
      </c>
      <c r="C1230" s="315"/>
      <c r="D1230" s="315"/>
      <c r="E1230" s="394"/>
    </row>
    <row r="1231" s="378" customFormat="1" ht="15" customHeight="1" spans="1:10">
      <c r="A1231" s="313">
        <v>2220120</v>
      </c>
      <c r="B1231" s="313" t="s">
        <v>1167</v>
      </c>
      <c r="C1231" s="315"/>
      <c r="D1231" s="315"/>
      <c r="E1231" s="394"/>
      <c r="J1231" s="395"/>
    </row>
    <row r="1232" s="378" customFormat="1" ht="15" customHeight="1" spans="1:10">
      <c r="A1232" s="313">
        <v>2220121</v>
      </c>
      <c r="B1232" s="313" t="s">
        <v>1168</v>
      </c>
      <c r="C1232" s="315"/>
      <c r="D1232" s="315"/>
      <c r="E1232" s="394"/>
      <c r="I1232" s="395"/>
      <c r="J1232" s="395"/>
    </row>
    <row r="1233" s="378" customFormat="1" ht="15" customHeight="1" spans="1:5">
      <c r="A1233" s="313">
        <v>2220150</v>
      </c>
      <c r="B1233" s="313" t="s">
        <v>250</v>
      </c>
      <c r="C1233" s="315"/>
      <c r="D1233" s="315"/>
      <c r="E1233" s="394"/>
    </row>
    <row r="1234" s="378" customFormat="1" ht="15" customHeight="1" spans="1:5">
      <c r="A1234" s="313">
        <v>2220199</v>
      </c>
      <c r="B1234" s="313" t="s">
        <v>1169</v>
      </c>
      <c r="C1234" s="315"/>
      <c r="D1234" s="315"/>
      <c r="E1234" s="394"/>
    </row>
    <row r="1235" s="378" customFormat="1" ht="15" customHeight="1" spans="1:5">
      <c r="A1235" s="313">
        <v>22203</v>
      </c>
      <c r="B1235" s="314" t="s">
        <v>1170</v>
      </c>
      <c r="C1235" s="315">
        <f>SUM(C1236:C1241)</f>
        <v>0</v>
      </c>
      <c r="D1235" s="315">
        <f>SUM(D1236:D1241)</f>
        <v>0</v>
      </c>
      <c r="E1235" s="394"/>
    </row>
    <row r="1236" s="378" customFormat="1" ht="15" customHeight="1" spans="1:5">
      <c r="A1236" s="313">
        <v>2220301</v>
      </c>
      <c r="B1236" s="313" t="s">
        <v>1171</v>
      </c>
      <c r="C1236" s="315"/>
      <c r="D1236" s="315"/>
      <c r="E1236" s="394"/>
    </row>
    <row r="1237" s="378" customFormat="1" ht="15" customHeight="1" spans="1:5">
      <c r="A1237" s="313">
        <v>2220303</v>
      </c>
      <c r="B1237" s="313" t="s">
        <v>1172</v>
      </c>
      <c r="C1237" s="315"/>
      <c r="D1237" s="315"/>
      <c r="E1237" s="394"/>
    </row>
    <row r="1238" s="378" customFormat="1" ht="15" customHeight="1" spans="1:5">
      <c r="A1238" s="313">
        <v>2220304</v>
      </c>
      <c r="B1238" s="313" t="s">
        <v>1173</v>
      </c>
      <c r="C1238" s="315"/>
      <c r="D1238" s="315"/>
      <c r="E1238" s="394"/>
    </row>
    <row r="1239" s="378" customFormat="1" ht="15" customHeight="1" spans="1:5">
      <c r="A1239" s="313">
        <v>2220305</v>
      </c>
      <c r="B1239" s="313" t="s">
        <v>1174</v>
      </c>
      <c r="C1239" s="315"/>
      <c r="D1239" s="315"/>
      <c r="E1239" s="394"/>
    </row>
    <row r="1240" s="378" customFormat="1" ht="15" customHeight="1" spans="1:5">
      <c r="A1240" s="313">
        <v>2220306</v>
      </c>
      <c r="B1240" s="313" t="s">
        <v>1175</v>
      </c>
      <c r="C1240" s="315"/>
      <c r="D1240" s="315"/>
      <c r="E1240" s="394"/>
    </row>
    <row r="1241" s="378" customFormat="1" ht="15" customHeight="1" spans="1:5">
      <c r="A1241" s="313">
        <v>2220399</v>
      </c>
      <c r="B1241" s="313" t="s">
        <v>1176</v>
      </c>
      <c r="C1241" s="315"/>
      <c r="D1241" s="315"/>
      <c r="E1241" s="394"/>
    </row>
    <row r="1242" s="378" customFormat="1" ht="15" customHeight="1" spans="1:5">
      <c r="A1242" s="313">
        <v>22204</v>
      </c>
      <c r="B1242" s="314" t="s">
        <v>1177</v>
      </c>
      <c r="C1242" s="315">
        <f>SUM(C1243:C1247)</f>
        <v>0</v>
      </c>
      <c r="D1242" s="315">
        <f>SUM(D1243:D1247)</f>
        <v>0</v>
      </c>
      <c r="E1242" s="394"/>
    </row>
    <row r="1243" s="378" customFormat="1" ht="15" customHeight="1" spans="1:5">
      <c r="A1243" s="313">
        <v>2220401</v>
      </c>
      <c r="B1243" s="313" t="s">
        <v>1178</v>
      </c>
      <c r="C1243" s="315"/>
      <c r="D1243" s="315"/>
      <c r="E1243" s="394"/>
    </row>
    <row r="1244" s="378" customFormat="1" ht="15" customHeight="1" spans="1:5">
      <c r="A1244" s="313">
        <v>2220402</v>
      </c>
      <c r="B1244" s="313" t="s">
        <v>1179</v>
      </c>
      <c r="C1244" s="315"/>
      <c r="D1244" s="315"/>
      <c r="E1244" s="394"/>
    </row>
    <row r="1245" s="378" customFormat="1" ht="15" customHeight="1" spans="1:5">
      <c r="A1245" s="313">
        <v>2220403</v>
      </c>
      <c r="B1245" s="313" t="s">
        <v>1180</v>
      </c>
      <c r="C1245" s="315"/>
      <c r="D1245" s="315"/>
      <c r="E1245" s="394"/>
    </row>
    <row r="1246" s="378" customFormat="1" ht="15" customHeight="1" spans="1:5">
      <c r="A1246" s="313">
        <v>2220404</v>
      </c>
      <c r="B1246" s="313" t="s">
        <v>1181</v>
      </c>
      <c r="C1246" s="315"/>
      <c r="D1246" s="315"/>
      <c r="E1246" s="394"/>
    </row>
    <row r="1247" s="378" customFormat="1" ht="15" customHeight="1" spans="1:5">
      <c r="A1247" s="313">
        <v>2220499</v>
      </c>
      <c r="B1247" s="313" t="s">
        <v>1182</v>
      </c>
      <c r="C1247" s="315"/>
      <c r="D1247" s="315"/>
      <c r="E1247" s="394"/>
    </row>
    <row r="1248" s="378" customFormat="1" ht="15" customHeight="1" spans="1:5">
      <c r="A1248" s="313">
        <v>22205</v>
      </c>
      <c r="B1248" s="314" t="s">
        <v>1183</v>
      </c>
      <c r="C1248" s="315">
        <f>SUM(C1249:C1260)</f>
        <v>0</v>
      </c>
      <c r="D1248" s="315">
        <f>SUM(D1249:D1260)</f>
        <v>0</v>
      </c>
      <c r="E1248" s="394"/>
    </row>
    <row r="1249" s="378" customFormat="1" ht="15" customHeight="1" spans="1:5">
      <c r="A1249" s="313">
        <v>2220501</v>
      </c>
      <c r="B1249" s="313" t="s">
        <v>1184</v>
      </c>
      <c r="C1249" s="315"/>
      <c r="D1249" s="315"/>
      <c r="E1249" s="394"/>
    </row>
    <row r="1250" s="378" customFormat="1" ht="15" customHeight="1" spans="1:5">
      <c r="A1250" s="313">
        <v>2220502</v>
      </c>
      <c r="B1250" s="313" t="s">
        <v>1185</v>
      </c>
      <c r="C1250" s="315"/>
      <c r="D1250" s="315"/>
      <c r="E1250" s="394"/>
    </row>
    <row r="1251" s="378" customFormat="1" ht="15" customHeight="1" spans="1:5">
      <c r="A1251" s="313">
        <v>2220503</v>
      </c>
      <c r="B1251" s="313" t="s">
        <v>1186</v>
      </c>
      <c r="C1251" s="315"/>
      <c r="D1251" s="315"/>
      <c r="E1251" s="394"/>
    </row>
    <row r="1252" s="378" customFormat="1" ht="15" customHeight="1" spans="1:5">
      <c r="A1252" s="313">
        <v>2220504</v>
      </c>
      <c r="B1252" s="313" t="s">
        <v>1187</v>
      </c>
      <c r="C1252" s="315"/>
      <c r="D1252" s="315"/>
      <c r="E1252" s="394"/>
    </row>
    <row r="1253" s="378" customFormat="1" ht="15" customHeight="1" spans="1:5">
      <c r="A1253" s="313">
        <v>2220505</v>
      </c>
      <c r="B1253" s="313" t="s">
        <v>1188</v>
      </c>
      <c r="C1253" s="315"/>
      <c r="D1253" s="315"/>
      <c r="E1253" s="394"/>
    </row>
    <row r="1254" s="378" customFormat="1" ht="15" customHeight="1" spans="1:5">
      <c r="A1254" s="313">
        <v>2220506</v>
      </c>
      <c r="B1254" s="313" t="s">
        <v>1189</v>
      </c>
      <c r="C1254" s="315"/>
      <c r="D1254" s="315"/>
      <c r="E1254" s="394"/>
    </row>
    <row r="1255" s="378" customFormat="1" ht="15" customHeight="1" spans="1:5">
      <c r="A1255" s="313">
        <v>2220507</v>
      </c>
      <c r="B1255" s="313" t="s">
        <v>1190</v>
      </c>
      <c r="C1255" s="315"/>
      <c r="D1255" s="315"/>
      <c r="E1255" s="394"/>
    </row>
    <row r="1256" s="378" customFormat="1" ht="15" customHeight="1" spans="1:5">
      <c r="A1256" s="313">
        <v>2220508</v>
      </c>
      <c r="B1256" s="313" t="s">
        <v>1191</v>
      </c>
      <c r="C1256" s="315"/>
      <c r="D1256" s="315"/>
      <c r="E1256" s="394"/>
    </row>
    <row r="1257" s="378" customFormat="1" ht="15" customHeight="1" spans="1:5">
      <c r="A1257" s="313">
        <v>2220509</v>
      </c>
      <c r="B1257" s="313" t="s">
        <v>1192</v>
      </c>
      <c r="C1257" s="315"/>
      <c r="D1257" s="315"/>
      <c r="E1257" s="394"/>
    </row>
    <row r="1258" s="378" customFormat="1" ht="15" customHeight="1" spans="1:5">
      <c r="A1258" s="313">
        <v>2220510</v>
      </c>
      <c r="B1258" s="313" t="s">
        <v>1193</v>
      </c>
      <c r="C1258" s="315"/>
      <c r="D1258" s="315"/>
      <c r="E1258" s="394"/>
    </row>
    <row r="1259" s="378" customFormat="1" ht="15" customHeight="1" spans="1:5">
      <c r="A1259" s="313">
        <v>2220511</v>
      </c>
      <c r="B1259" s="313" t="s">
        <v>1194</v>
      </c>
      <c r="C1259" s="315"/>
      <c r="D1259" s="315"/>
      <c r="E1259" s="394"/>
    </row>
    <row r="1260" s="378" customFormat="1" ht="15" customHeight="1" spans="1:5">
      <c r="A1260" s="313">
        <v>2220599</v>
      </c>
      <c r="B1260" s="313" t="s">
        <v>1195</v>
      </c>
      <c r="C1260" s="315"/>
      <c r="D1260" s="315"/>
      <c r="E1260" s="394"/>
    </row>
    <row r="1261" s="378" customFormat="1" ht="15" customHeight="1" spans="1:5">
      <c r="A1261" s="313">
        <v>224</v>
      </c>
      <c r="B1261" s="314" t="s">
        <v>1196</v>
      </c>
      <c r="C1261" s="315">
        <f>C1262+C1273+C1280+C1288+C1301+C1305+C1309</f>
        <v>1415</v>
      </c>
      <c r="D1261" s="315">
        <f>D1262+D1273+D1280+D1288+D1301+D1305+D1309</f>
        <v>1027</v>
      </c>
      <c r="E1261" s="394">
        <f>D1261/C1261*100</f>
        <v>72.5795053003533</v>
      </c>
    </row>
    <row r="1262" s="378" customFormat="1" ht="15" customHeight="1" spans="1:5">
      <c r="A1262" s="313">
        <v>22401</v>
      </c>
      <c r="B1262" s="314" t="s">
        <v>1197</v>
      </c>
      <c r="C1262" s="315">
        <f>SUM(C1263:C1272)</f>
        <v>727</v>
      </c>
      <c r="D1262" s="315">
        <f>SUM(D1263:D1272)</f>
        <v>417</v>
      </c>
      <c r="E1262" s="394">
        <f>D1262/C1262*100</f>
        <v>57.3590096286107</v>
      </c>
    </row>
    <row r="1263" s="378" customFormat="1" ht="15" customHeight="1" spans="1:5">
      <c r="A1263" s="313">
        <v>2240101</v>
      </c>
      <c r="B1263" s="313" t="s">
        <v>241</v>
      </c>
      <c r="C1263" s="315"/>
      <c r="D1263" s="315"/>
      <c r="E1263" s="394"/>
    </row>
    <row r="1264" s="378" customFormat="1" ht="15" customHeight="1" spans="1:5">
      <c r="A1264" s="313">
        <v>2240102</v>
      </c>
      <c r="B1264" s="313" t="s">
        <v>242</v>
      </c>
      <c r="C1264" s="315"/>
      <c r="D1264" s="315"/>
      <c r="E1264" s="394"/>
    </row>
    <row r="1265" s="378" customFormat="1" ht="15" customHeight="1" spans="1:5">
      <c r="A1265" s="313">
        <v>2240103</v>
      </c>
      <c r="B1265" s="313" t="s">
        <v>243</v>
      </c>
      <c r="C1265" s="315"/>
      <c r="D1265" s="315"/>
      <c r="E1265" s="394"/>
    </row>
    <row r="1266" s="378" customFormat="1" ht="15" customHeight="1" spans="1:5">
      <c r="A1266" s="313">
        <v>2240104</v>
      </c>
      <c r="B1266" s="313" t="s">
        <v>1198</v>
      </c>
      <c r="C1266" s="315"/>
      <c r="D1266" s="315"/>
      <c r="E1266" s="394"/>
    </row>
    <row r="1267" s="378" customFormat="1" ht="15" customHeight="1" spans="1:5">
      <c r="A1267" s="313">
        <v>2240105</v>
      </c>
      <c r="B1267" s="313" t="s">
        <v>1199</v>
      </c>
      <c r="C1267" s="315"/>
      <c r="D1267" s="315"/>
      <c r="E1267" s="394"/>
    </row>
    <row r="1268" s="378" customFormat="1" ht="15" customHeight="1" spans="1:5">
      <c r="A1268" s="313">
        <v>2240106</v>
      </c>
      <c r="B1268" s="313" t="s">
        <v>1200</v>
      </c>
      <c r="C1268" s="315">
        <v>275</v>
      </c>
      <c r="D1268" s="315">
        <v>275</v>
      </c>
      <c r="E1268" s="394">
        <f>D1268/C1268*100</f>
        <v>100</v>
      </c>
    </row>
    <row r="1269" s="378" customFormat="1" ht="15" customHeight="1" spans="1:5">
      <c r="A1269" s="313">
        <v>2240108</v>
      </c>
      <c r="B1269" s="313" t="s">
        <v>1201</v>
      </c>
      <c r="C1269" s="315"/>
      <c r="D1269" s="315"/>
      <c r="E1269" s="394"/>
    </row>
    <row r="1270" s="380" customFormat="1" ht="15" customHeight="1" spans="1:5">
      <c r="A1270" s="313">
        <v>2240109</v>
      </c>
      <c r="B1270" s="313" t="s">
        <v>1202</v>
      </c>
      <c r="C1270" s="315"/>
      <c r="D1270" s="315"/>
      <c r="E1270" s="394"/>
    </row>
    <row r="1271" s="378" customFormat="1" ht="15" customHeight="1" spans="1:5">
      <c r="A1271" s="313">
        <v>2240150</v>
      </c>
      <c r="B1271" s="313" t="s">
        <v>250</v>
      </c>
      <c r="C1271" s="315"/>
      <c r="D1271" s="315"/>
      <c r="E1271" s="394"/>
    </row>
    <row r="1272" s="378" customFormat="1" ht="15" customHeight="1" spans="1:5">
      <c r="A1272" s="313">
        <v>2240199</v>
      </c>
      <c r="B1272" s="313" t="s">
        <v>1203</v>
      </c>
      <c r="C1272" s="315">
        <v>452</v>
      </c>
      <c r="D1272" s="315">
        <v>142</v>
      </c>
      <c r="E1272" s="394">
        <f>D1272/C1272*100</f>
        <v>31.4159292035398</v>
      </c>
    </row>
    <row r="1273" s="378" customFormat="1" ht="15" customHeight="1" spans="1:5">
      <c r="A1273" s="313">
        <v>22402</v>
      </c>
      <c r="B1273" s="314" t="s">
        <v>1204</v>
      </c>
      <c r="C1273" s="315">
        <f>SUM(C1274:C1279)</f>
        <v>545</v>
      </c>
      <c r="D1273" s="315">
        <f>SUM(D1274:D1279)</f>
        <v>500</v>
      </c>
      <c r="E1273" s="394">
        <f>D1273/C1273*100</f>
        <v>91.743119266055</v>
      </c>
    </row>
    <row r="1274" s="378" customFormat="1" ht="15" customHeight="1" spans="1:5">
      <c r="A1274" s="313">
        <v>2240201</v>
      </c>
      <c r="B1274" s="313" t="s">
        <v>241</v>
      </c>
      <c r="C1274" s="315"/>
      <c r="D1274" s="315"/>
      <c r="E1274" s="394"/>
    </row>
    <row r="1275" s="150" customFormat="1" ht="15" customHeight="1" spans="1:5">
      <c r="A1275" s="313">
        <v>2240202</v>
      </c>
      <c r="B1275" s="313" t="s">
        <v>242</v>
      </c>
      <c r="C1275" s="315"/>
      <c r="D1275" s="315"/>
      <c r="E1275" s="394"/>
    </row>
    <row r="1276" s="378" customFormat="1" ht="15" customHeight="1" spans="1:5">
      <c r="A1276" s="313">
        <v>2240203</v>
      </c>
      <c r="B1276" s="313" t="s">
        <v>243</v>
      </c>
      <c r="C1276" s="315"/>
      <c r="D1276" s="315"/>
      <c r="E1276" s="394"/>
    </row>
    <row r="1277" s="378" customFormat="1" ht="15" customHeight="1" spans="1:5">
      <c r="A1277" s="313">
        <v>2240204</v>
      </c>
      <c r="B1277" s="313" t="s">
        <v>1205</v>
      </c>
      <c r="C1277" s="315"/>
      <c r="D1277" s="315"/>
      <c r="E1277" s="394"/>
    </row>
    <row r="1278" s="378" customFormat="1" ht="15" customHeight="1" spans="1:5">
      <c r="A1278" s="313">
        <v>2240250</v>
      </c>
      <c r="B1278" s="313" t="s">
        <v>250</v>
      </c>
      <c r="C1278" s="315"/>
      <c r="D1278" s="315"/>
      <c r="E1278" s="394"/>
    </row>
    <row r="1279" s="378" customFormat="1" ht="15" customHeight="1" spans="1:5">
      <c r="A1279" s="313">
        <v>2240299</v>
      </c>
      <c r="B1279" s="313" t="s">
        <v>1206</v>
      </c>
      <c r="C1279" s="315">
        <v>545</v>
      </c>
      <c r="D1279" s="315">
        <v>500</v>
      </c>
      <c r="E1279" s="394">
        <f>D1279/C1279*100</f>
        <v>91.743119266055</v>
      </c>
    </row>
    <row r="1280" s="378" customFormat="1" ht="15" customHeight="1" spans="1:5">
      <c r="A1280" s="313">
        <v>22404</v>
      </c>
      <c r="B1280" s="314" t="s">
        <v>1207</v>
      </c>
      <c r="C1280" s="315">
        <f>SUM(C1281:C1287)</f>
        <v>0</v>
      </c>
      <c r="D1280" s="315">
        <f>SUM(D1281:D1287)</f>
        <v>0</v>
      </c>
      <c r="E1280" s="394"/>
    </row>
    <row r="1281" s="378" customFormat="1" ht="15" customHeight="1" spans="1:5">
      <c r="A1281" s="313">
        <v>2240401</v>
      </c>
      <c r="B1281" s="313" t="s">
        <v>241</v>
      </c>
      <c r="C1281" s="315"/>
      <c r="D1281" s="315"/>
      <c r="E1281" s="394"/>
    </row>
    <row r="1282" s="378" customFormat="1" ht="15" customHeight="1" spans="1:5">
      <c r="A1282" s="313">
        <v>2240402</v>
      </c>
      <c r="B1282" s="313" t="s">
        <v>242</v>
      </c>
      <c r="C1282" s="315"/>
      <c r="D1282" s="315"/>
      <c r="E1282" s="394"/>
    </row>
    <row r="1283" s="380" customFormat="1" ht="15" customHeight="1" spans="1:5">
      <c r="A1283" s="313">
        <v>2240403</v>
      </c>
      <c r="B1283" s="313" t="s">
        <v>243</v>
      </c>
      <c r="C1283" s="315"/>
      <c r="D1283" s="315"/>
      <c r="E1283" s="394"/>
    </row>
    <row r="1284" s="378" customFormat="1" ht="15" customHeight="1" spans="1:5">
      <c r="A1284" s="313">
        <v>2240404</v>
      </c>
      <c r="B1284" s="313" t="s">
        <v>1208</v>
      </c>
      <c r="C1284" s="315"/>
      <c r="D1284" s="315"/>
      <c r="E1284" s="394"/>
    </row>
    <row r="1285" s="378" customFormat="1" ht="15" customHeight="1" spans="1:5">
      <c r="A1285" s="313">
        <v>2240405</v>
      </c>
      <c r="B1285" s="313" t="s">
        <v>1209</v>
      </c>
      <c r="C1285" s="315"/>
      <c r="D1285" s="315"/>
      <c r="E1285" s="394"/>
    </row>
    <row r="1286" s="378" customFormat="1" ht="15" customHeight="1" spans="1:5">
      <c r="A1286" s="313">
        <v>2240450</v>
      </c>
      <c r="B1286" s="313" t="s">
        <v>250</v>
      </c>
      <c r="C1286" s="315"/>
      <c r="D1286" s="315"/>
      <c r="E1286" s="394"/>
    </row>
    <row r="1287" s="378" customFormat="1" ht="15" customHeight="1" spans="1:5">
      <c r="A1287" s="313">
        <v>2240499</v>
      </c>
      <c r="B1287" s="313" t="s">
        <v>1210</v>
      </c>
      <c r="C1287" s="315"/>
      <c r="D1287" s="315"/>
      <c r="E1287" s="394"/>
    </row>
    <row r="1288" s="378" customFormat="1" ht="15" customHeight="1" spans="1:5">
      <c r="A1288" s="313">
        <v>22405</v>
      </c>
      <c r="B1288" s="314" t="s">
        <v>1211</v>
      </c>
      <c r="C1288" s="315">
        <f>SUM(C1289:C1300)</f>
        <v>21</v>
      </c>
      <c r="D1288" s="315">
        <f>SUM(D1289:D1300)</f>
        <v>0</v>
      </c>
      <c r="E1288" s="394">
        <f>D1288/C1288*100</f>
        <v>0</v>
      </c>
    </row>
    <row r="1289" s="378" customFormat="1" ht="15" customHeight="1" spans="1:5">
      <c r="A1289" s="313">
        <v>2240501</v>
      </c>
      <c r="B1289" s="313" t="s">
        <v>241</v>
      </c>
      <c r="C1289" s="315"/>
      <c r="D1289" s="315"/>
      <c r="E1289" s="394"/>
    </row>
    <row r="1290" s="378" customFormat="1" ht="15" customHeight="1" spans="1:5">
      <c r="A1290" s="313">
        <v>2240502</v>
      </c>
      <c r="B1290" s="313" t="s">
        <v>242</v>
      </c>
      <c r="C1290" s="315"/>
      <c r="D1290" s="315"/>
      <c r="E1290" s="394"/>
    </row>
    <row r="1291" s="378" customFormat="1" ht="15" customHeight="1" spans="1:5">
      <c r="A1291" s="313">
        <v>2240503</v>
      </c>
      <c r="B1291" s="313" t="s">
        <v>243</v>
      </c>
      <c r="C1291" s="315"/>
      <c r="D1291" s="315"/>
      <c r="E1291" s="394"/>
    </row>
    <row r="1292" s="378" customFormat="1" ht="15" customHeight="1" spans="1:5">
      <c r="A1292" s="313">
        <v>2240504</v>
      </c>
      <c r="B1292" s="313" t="s">
        <v>1212</v>
      </c>
      <c r="C1292" s="315"/>
      <c r="D1292" s="315"/>
      <c r="E1292" s="394"/>
    </row>
    <row r="1293" s="378" customFormat="1" ht="15" customHeight="1" spans="1:5">
      <c r="A1293" s="313">
        <v>2240505</v>
      </c>
      <c r="B1293" s="313" t="s">
        <v>1213</v>
      </c>
      <c r="C1293" s="315"/>
      <c r="D1293" s="315"/>
      <c r="E1293" s="394"/>
    </row>
    <row r="1294" s="378" customFormat="1" ht="15" customHeight="1" spans="1:5">
      <c r="A1294" s="313">
        <v>2240506</v>
      </c>
      <c r="B1294" s="313" t="s">
        <v>1214</v>
      </c>
      <c r="C1294" s="315"/>
      <c r="D1294" s="315"/>
      <c r="E1294" s="394"/>
    </row>
    <row r="1295" s="378" customFormat="1" ht="15" customHeight="1" spans="1:5">
      <c r="A1295" s="313">
        <v>2240507</v>
      </c>
      <c r="B1295" s="313" t="s">
        <v>1215</v>
      </c>
      <c r="C1295" s="315"/>
      <c r="D1295" s="315"/>
      <c r="E1295" s="394"/>
    </row>
    <row r="1296" s="378" customFormat="1" ht="15" customHeight="1" spans="1:5">
      <c r="A1296" s="313">
        <v>2240508</v>
      </c>
      <c r="B1296" s="313" t="s">
        <v>1216</v>
      </c>
      <c r="C1296" s="315"/>
      <c r="D1296" s="315"/>
      <c r="E1296" s="394"/>
    </row>
    <row r="1297" s="378" customFormat="1" ht="15" customHeight="1" spans="1:10">
      <c r="A1297" s="313">
        <v>2240509</v>
      </c>
      <c r="B1297" s="313" t="s">
        <v>1217</v>
      </c>
      <c r="C1297" s="315"/>
      <c r="D1297" s="315"/>
      <c r="E1297" s="394"/>
    </row>
    <row r="1298" s="378" customFormat="1" ht="15" customHeight="1" spans="1:10">
      <c r="A1298" s="313">
        <v>2240510</v>
      </c>
      <c r="B1298" s="313" t="s">
        <v>1218</v>
      </c>
      <c r="C1298" s="315"/>
      <c r="D1298" s="315"/>
      <c r="E1298" s="394"/>
    </row>
    <row r="1299" s="378" customFormat="1" ht="15" customHeight="1" spans="1:10">
      <c r="A1299" s="313">
        <v>2240550</v>
      </c>
      <c r="B1299" s="313" t="s">
        <v>1219</v>
      </c>
      <c r="C1299" s="315"/>
      <c r="D1299" s="315"/>
      <c r="E1299" s="394"/>
    </row>
    <row r="1300" s="380" customFormat="1" ht="15" customHeight="1" spans="1:10">
      <c r="A1300" s="313">
        <v>2240599</v>
      </c>
      <c r="B1300" s="313" t="s">
        <v>1220</v>
      </c>
      <c r="C1300" s="315">
        <v>21</v>
      </c>
      <c r="D1300" s="315"/>
      <c r="E1300" s="394">
        <f>D1300/C1300*100</f>
        <v>0</v>
      </c>
      <c r="G1300" s="397"/>
      <c r="I1300" s="397"/>
      <c r="J1300" s="397"/>
    </row>
    <row r="1301" s="380" customFormat="1" ht="15" customHeight="1" spans="1:10">
      <c r="A1301" s="313">
        <v>22406</v>
      </c>
      <c r="B1301" s="314" t="s">
        <v>1221</v>
      </c>
      <c r="C1301" s="315">
        <f>SUM(C1302:C1304)</f>
        <v>14</v>
      </c>
      <c r="D1301" s="315">
        <f>SUM(D1302:D1304)</f>
        <v>14</v>
      </c>
      <c r="E1301" s="394">
        <f>D1301/C1301*100</f>
        <v>100</v>
      </c>
      <c r="I1301" s="397"/>
      <c r="J1301" s="397"/>
    </row>
    <row r="1302" s="378" customFormat="1" ht="15" customHeight="1" spans="1:10">
      <c r="A1302" s="313">
        <v>2240601</v>
      </c>
      <c r="B1302" s="313" t="s">
        <v>1222</v>
      </c>
      <c r="C1302" s="315">
        <v>14</v>
      </c>
      <c r="D1302" s="315">
        <v>14</v>
      </c>
      <c r="E1302" s="394">
        <f>D1302/C1302*100</f>
        <v>100</v>
      </c>
    </row>
    <row r="1303" s="378" customFormat="1" ht="15" customHeight="1" spans="1:10">
      <c r="A1303" s="313">
        <v>2240602</v>
      </c>
      <c r="B1303" s="313" t="s">
        <v>1223</v>
      </c>
      <c r="C1303" s="315"/>
      <c r="D1303" s="315"/>
      <c r="E1303" s="394"/>
    </row>
    <row r="1304" s="378" customFormat="1" ht="15" customHeight="1" spans="1:10">
      <c r="A1304" s="313">
        <v>2240699</v>
      </c>
      <c r="B1304" s="313" t="s">
        <v>1224</v>
      </c>
      <c r="C1304" s="315"/>
      <c r="D1304" s="315"/>
      <c r="E1304" s="394"/>
    </row>
    <row r="1305" s="378" customFormat="1" ht="15" customHeight="1" spans="1:10">
      <c r="A1305" s="313">
        <v>22407</v>
      </c>
      <c r="B1305" s="314" t="s">
        <v>1225</v>
      </c>
      <c r="C1305" s="315">
        <f>SUM(C1306:C1308)</f>
        <v>0</v>
      </c>
      <c r="D1305" s="315">
        <f>SUM(D1306:D1308)</f>
        <v>0</v>
      </c>
      <c r="E1305" s="394"/>
    </row>
    <row r="1306" s="378" customFormat="1" ht="15" customHeight="1" spans="1:10">
      <c r="A1306" s="313">
        <v>2240703</v>
      </c>
      <c r="B1306" s="313" t="s">
        <v>1226</v>
      </c>
      <c r="C1306" s="315"/>
      <c r="D1306" s="315"/>
      <c r="E1306" s="394"/>
      <c r="I1306" s="395"/>
      <c r="J1306" s="395"/>
    </row>
    <row r="1307" s="378" customFormat="1" ht="15" customHeight="1" spans="1:10">
      <c r="A1307" s="313">
        <v>2240704</v>
      </c>
      <c r="B1307" s="313" t="s">
        <v>1227</v>
      </c>
      <c r="C1307" s="315"/>
      <c r="D1307" s="315"/>
      <c r="E1307" s="394"/>
    </row>
    <row r="1308" s="378" customFormat="1" ht="15" customHeight="1" spans="1:10">
      <c r="A1308" s="313">
        <v>2240799</v>
      </c>
      <c r="B1308" s="313" t="s">
        <v>1228</v>
      </c>
      <c r="C1308" s="315"/>
      <c r="D1308" s="315"/>
      <c r="E1308" s="394"/>
    </row>
    <row r="1309" s="378" customFormat="1" ht="15" customHeight="1" spans="1:10">
      <c r="A1309" s="313">
        <v>22499</v>
      </c>
      <c r="B1309" s="314" t="s">
        <v>1229</v>
      </c>
      <c r="C1309" s="315">
        <f t="shared" ref="C1309:C1312" si="2">C1310</f>
        <v>108</v>
      </c>
      <c r="D1309" s="315">
        <f t="shared" ref="D1309:D1312" si="3">D1310</f>
        <v>96</v>
      </c>
      <c r="E1309" s="394">
        <f t="shared" ref="E1309:E1314" si="4">D1309/C1309*100</f>
        <v>88.8888888888889</v>
      </c>
    </row>
    <row r="1310" s="378" customFormat="1" ht="15" customHeight="1" spans="1:10">
      <c r="A1310" s="313">
        <v>2249999</v>
      </c>
      <c r="B1310" s="313" t="s">
        <v>1230</v>
      </c>
      <c r="C1310" s="315">
        <v>108</v>
      </c>
      <c r="D1310" s="315">
        <v>96</v>
      </c>
      <c r="E1310" s="394">
        <f t="shared" si="4"/>
        <v>88.8888888888889</v>
      </c>
    </row>
    <row r="1311" s="378" customFormat="1" ht="15" customHeight="1" spans="1:10">
      <c r="A1311" s="313">
        <v>229</v>
      </c>
      <c r="B1311" s="398" t="s">
        <v>229</v>
      </c>
      <c r="C1311" s="315">
        <f t="shared" si="2"/>
        <v>1219</v>
      </c>
      <c r="D1311" s="315">
        <f t="shared" si="3"/>
        <v>520</v>
      </c>
      <c r="E1311" s="394">
        <f t="shared" si="4"/>
        <v>42.6579163248564</v>
      </c>
    </row>
    <row r="1312" s="378" customFormat="1" ht="15" customHeight="1" spans="1:10">
      <c r="A1312" s="313">
        <v>22999</v>
      </c>
      <c r="B1312" s="314" t="s">
        <v>1097</v>
      </c>
      <c r="C1312" s="315">
        <f t="shared" si="2"/>
        <v>1219</v>
      </c>
      <c r="D1312" s="315">
        <f t="shared" si="3"/>
        <v>520</v>
      </c>
      <c r="E1312" s="394">
        <f t="shared" si="4"/>
        <v>42.6579163248564</v>
      </c>
    </row>
    <row r="1313" s="378" customFormat="1" ht="15" customHeight="1" spans="1:5">
      <c r="A1313" s="313">
        <v>2299999</v>
      </c>
      <c r="B1313" s="313" t="s">
        <v>400</v>
      </c>
      <c r="C1313" s="315">
        <v>1219</v>
      </c>
      <c r="D1313" s="315">
        <v>520</v>
      </c>
      <c r="E1313" s="394">
        <f t="shared" si="4"/>
        <v>42.6579163248564</v>
      </c>
    </row>
    <row r="1314" s="378" customFormat="1" ht="15" customHeight="1" spans="1:5">
      <c r="A1314" s="313">
        <v>232</v>
      </c>
      <c r="B1314" s="314" t="s">
        <v>1231</v>
      </c>
      <c r="C1314" s="315">
        <f>SUM(C1315,C1317,C1322)</f>
        <v>1464</v>
      </c>
      <c r="D1314" s="315">
        <f>SUM(D1315,D1317,D1322)</f>
        <v>1464</v>
      </c>
      <c r="E1314" s="394">
        <f t="shared" si="4"/>
        <v>100</v>
      </c>
    </row>
    <row r="1315" s="378" customFormat="1" ht="15" customHeight="1" spans="1:5">
      <c r="A1315" s="313">
        <v>23201</v>
      </c>
      <c r="B1315" s="314" t="s">
        <v>1232</v>
      </c>
      <c r="C1315" s="315">
        <f>C1316</f>
        <v>0</v>
      </c>
      <c r="D1315" s="315">
        <f>D1316</f>
        <v>0</v>
      </c>
      <c r="E1315" s="394"/>
    </row>
    <row r="1316" s="378" customFormat="1" ht="15" customHeight="1" spans="1:5">
      <c r="A1316" s="313">
        <v>2320101</v>
      </c>
      <c r="B1316" s="313" t="s">
        <v>1233</v>
      </c>
      <c r="C1316" s="315"/>
      <c r="D1316" s="315"/>
      <c r="E1316" s="394"/>
    </row>
    <row r="1317" s="378" customFormat="1" ht="15" customHeight="1" spans="1:5">
      <c r="A1317" s="313">
        <v>23202</v>
      </c>
      <c r="B1317" s="314" t="s">
        <v>1234</v>
      </c>
      <c r="C1317" s="315">
        <f>SUM(C1318:C1321)</f>
        <v>0</v>
      </c>
      <c r="D1317" s="315">
        <f>SUM(D1318:D1321)</f>
        <v>0</v>
      </c>
      <c r="E1317" s="394"/>
    </row>
    <row r="1318" s="378" customFormat="1" ht="15" customHeight="1" spans="1:5">
      <c r="A1318" s="313">
        <v>2320201</v>
      </c>
      <c r="B1318" s="313" t="s">
        <v>1235</v>
      </c>
      <c r="C1318" s="315"/>
      <c r="D1318" s="315"/>
      <c r="E1318" s="394"/>
    </row>
    <row r="1319" s="378" customFormat="1" ht="15" customHeight="1" spans="1:5">
      <c r="A1319" s="313">
        <v>2320202</v>
      </c>
      <c r="B1319" s="313" t="s">
        <v>1236</v>
      </c>
      <c r="C1319" s="315"/>
      <c r="D1319" s="315"/>
      <c r="E1319" s="394"/>
    </row>
    <row r="1320" s="378" customFormat="1" ht="15" customHeight="1" spans="1:5">
      <c r="A1320" s="313">
        <v>2320203</v>
      </c>
      <c r="B1320" s="313" t="s">
        <v>1237</v>
      </c>
      <c r="C1320" s="315"/>
      <c r="D1320" s="315"/>
      <c r="E1320" s="394"/>
    </row>
    <row r="1321" s="378" customFormat="1" ht="15" customHeight="1" spans="1:5">
      <c r="A1321" s="313">
        <v>2320299</v>
      </c>
      <c r="B1321" s="313" t="s">
        <v>1238</v>
      </c>
      <c r="C1321" s="315"/>
      <c r="D1321" s="315"/>
      <c r="E1321" s="394"/>
    </row>
    <row r="1322" s="378" customFormat="1" ht="15" customHeight="1" spans="1:5">
      <c r="A1322" s="313">
        <v>23203</v>
      </c>
      <c r="B1322" s="314" t="s">
        <v>1239</v>
      </c>
      <c r="C1322" s="315">
        <f>SUM(C1323:C1326)</f>
        <v>1464</v>
      </c>
      <c r="D1322" s="315">
        <f>SUM(D1323:D1326)</f>
        <v>1464</v>
      </c>
      <c r="E1322" s="394">
        <f>D1322/C1322*100</f>
        <v>100</v>
      </c>
    </row>
    <row r="1323" s="378" customFormat="1" ht="15" customHeight="1" spans="1:5">
      <c r="A1323" s="313">
        <v>2320301</v>
      </c>
      <c r="B1323" s="313" t="s">
        <v>1240</v>
      </c>
      <c r="C1323" s="315">
        <v>1464</v>
      </c>
      <c r="D1323" s="315">
        <v>1464</v>
      </c>
      <c r="E1323" s="394">
        <f>D1323/C1323*100</f>
        <v>100</v>
      </c>
    </row>
    <row r="1324" s="378" customFormat="1" ht="15" customHeight="1" spans="1:5">
      <c r="A1324" s="313">
        <v>2320302</v>
      </c>
      <c r="B1324" s="313" t="s">
        <v>1241</v>
      </c>
      <c r="C1324" s="315"/>
      <c r="D1324" s="315"/>
      <c r="E1324" s="394"/>
    </row>
    <row r="1325" s="378" customFormat="1" ht="15" customHeight="1" spans="1:5">
      <c r="A1325" s="313">
        <v>2320303</v>
      </c>
      <c r="B1325" s="313" t="s">
        <v>1242</v>
      </c>
      <c r="C1325" s="315"/>
      <c r="D1325" s="315"/>
      <c r="E1325" s="394"/>
    </row>
    <row r="1326" s="378" customFormat="1" ht="15" customHeight="1" spans="1:5">
      <c r="A1326" s="313">
        <v>2320399</v>
      </c>
      <c r="B1326" s="313" t="s">
        <v>1243</v>
      </c>
      <c r="C1326" s="315"/>
      <c r="D1326" s="315"/>
      <c r="E1326" s="394"/>
    </row>
    <row r="1327" s="378" customFormat="1" ht="15" customHeight="1" spans="1:5">
      <c r="A1327" s="313">
        <v>233</v>
      </c>
      <c r="B1327" s="314" t="s">
        <v>1244</v>
      </c>
      <c r="C1327" s="315">
        <f>SUM(C1328,C1330,C1332)</f>
        <v>10</v>
      </c>
      <c r="D1327" s="315">
        <f>SUM(D1328,D1330,D1332)</f>
        <v>10</v>
      </c>
      <c r="E1327" s="394">
        <f>D1327/C1327*100</f>
        <v>100</v>
      </c>
    </row>
    <row r="1328" s="378" customFormat="1" ht="15" customHeight="1" spans="1:5">
      <c r="A1328" s="313">
        <v>23301</v>
      </c>
      <c r="B1328" s="314" t="s">
        <v>1245</v>
      </c>
      <c r="C1328" s="315">
        <f t="shared" ref="C1328:C1332" si="5">C1329</f>
        <v>0</v>
      </c>
      <c r="D1328" s="315">
        <f t="shared" ref="D1328:D1332" si="6">D1329</f>
        <v>0</v>
      </c>
      <c r="E1328" s="394"/>
    </row>
    <row r="1329" s="378" customFormat="1" ht="15" customHeight="1" spans="1:5">
      <c r="A1329" s="313">
        <v>2330101</v>
      </c>
      <c r="B1329" s="313" t="s">
        <v>1246</v>
      </c>
      <c r="C1329" s="315"/>
      <c r="D1329" s="315"/>
      <c r="E1329" s="394"/>
    </row>
    <row r="1330" s="378" customFormat="1" ht="15" customHeight="1" spans="1:5">
      <c r="A1330" s="313">
        <v>23302</v>
      </c>
      <c r="B1330" s="314" t="s">
        <v>1247</v>
      </c>
      <c r="C1330" s="315">
        <f t="shared" si="5"/>
        <v>0</v>
      </c>
      <c r="D1330" s="315">
        <f t="shared" si="6"/>
        <v>0</v>
      </c>
      <c r="E1330" s="394"/>
    </row>
    <row r="1331" s="378" customFormat="1" ht="15" customHeight="1" spans="1:5">
      <c r="A1331" s="313">
        <v>2330201</v>
      </c>
      <c r="B1331" s="313" t="s">
        <v>1248</v>
      </c>
      <c r="C1331" s="315"/>
      <c r="D1331" s="315"/>
      <c r="E1331" s="394"/>
    </row>
    <row r="1332" s="378" customFormat="1" ht="15" customHeight="1" spans="1:5">
      <c r="A1332" s="313">
        <v>23303</v>
      </c>
      <c r="B1332" s="314" t="s">
        <v>1249</v>
      </c>
      <c r="C1332" s="315">
        <f t="shared" si="5"/>
        <v>10</v>
      </c>
      <c r="D1332" s="315">
        <f t="shared" si="6"/>
        <v>10</v>
      </c>
      <c r="E1332" s="394">
        <f>D1332/C1332*100</f>
        <v>100</v>
      </c>
    </row>
    <row r="1333" s="378" customFormat="1" ht="15" customHeight="1" spans="1:5">
      <c r="A1333" s="313">
        <v>2330301</v>
      </c>
      <c r="B1333" s="313" t="s">
        <v>1250</v>
      </c>
      <c r="C1333" s="315">
        <v>10</v>
      </c>
      <c r="D1333" s="315">
        <v>10</v>
      </c>
      <c r="E1333" s="394">
        <f>D1333/C1333*100</f>
        <v>100</v>
      </c>
    </row>
    <row r="1334" s="378" customFormat="1" ht="15" customHeight="1" spans="1:5">
      <c r="B1334" s="377"/>
      <c r="C1334" s="384"/>
      <c r="D1334" s="385"/>
      <c r="E1334" s="400"/>
    </row>
    <row r="1335" s="378" customFormat="1" ht="15" customHeight="1" spans="1:5">
      <c r="B1335" s="377"/>
      <c r="C1335" s="384"/>
      <c r="D1335" s="385"/>
      <c r="E1335" s="400"/>
    </row>
    <row r="1336" s="378" customFormat="1" ht="15" customHeight="1" spans="1:5">
      <c r="B1336" s="377"/>
      <c r="C1336" s="384"/>
      <c r="D1336" s="385"/>
      <c r="E1336" s="400"/>
    </row>
    <row r="1337" s="378" customFormat="1" ht="20.25" customHeight="1" spans="1:5">
      <c r="B1337" s="377"/>
      <c r="C1337" s="384"/>
      <c r="D1337" s="385"/>
      <c r="E1337" s="400"/>
    </row>
    <row r="1339" s="377" customFormat="1" spans="1:5">
      <c r="C1339" s="384"/>
      <c r="D1339" s="385"/>
      <c r="E1339" s="401"/>
    </row>
  </sheetData>
  <autoFilter xmlns:etc="http://www.wps.cn/officeDocument/2017/etCustomData" ref="A3:J1333" etc:filterBottomFollowUsedRange="0">
    <extLst/>
  </autoFilter>
  <mergeCells count="1">
    <mergeCell ref="A1:D1"/>
  </mergeCells>
  <dataValidations count="1">
    <dataValidation type="decimal" operator="between" allowBlank="1" showInputMessage="1" showErrorMessage="1" sqref="C4:E1333">
      <formula1>-99999999999999</formula1>
      <formula2>99999999999999</formula2>
    </dataValidation>
  </dataValidations>
  <printOptions horizontalCentered="1"/>
  <pageMargins left="0.708333333333333" right="0.708333333333333" top="0.747916666666667" bottom="0.747916666666667" header="0.314583333333333" footer="0.314583333333333"/>
  <pageSetup paperSize="9" scale="89" firstPageNumber="53" fitToHeight="0" orientation="portrait" useFirstPageNumber="1"/>
  <headerFooter>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1294"/>
  <sheetViews>
    <sheetView showZeros="0" zoomScale="90" zoomScaleNormal="90" workbookViewId="0">
      <selection activeCell="C22" sqref="C22"/>
    </sheetView>
  </sheetViews>
  <sheetFormatPr defaultColWidth="12.1" defaultRowHeight="25.2" customHeight="1" outlineLevelCol="3"/>
  <cols>
    <col min="1" max="1" width="32.7" style="373" customWidth="1"/>
    <col min="2" max="2" width="11.5" style="373" customWidth="1"/>
    <col min="3" max="3" width="32.7" style="373" customWidth="1"/>
    <col min="4" max="4" width="11.5" style="373" customWidth="1"/>
    <col min="5" max="239" width="12.1" style="137"/>
    <col min="240" max="240" width="41.7" style="137" customWidth="1"/>
    <col min="241" max="241" width="19.5" style="137" customWidth="1"/>
    <col min="242" max="242" width="40.6" style="137" customWidth="1"/>
    <col min="243" max="243" width="19.5" style="137" customWidth="1"/>
    <col min="244" max="16384" width="12.1" style="137"/>
  </cols>
  <sheetData>
    <row r="1" s="137" customFormat="1" customHeight="1" spans="1:4">
      <c r="A1" s="374" t="s">
        <v>1251</v>
      </c>
      <c r="B1" s="374"/>
      <c r="C1" s="374"/>
      <c r="D1" s="374"/>
    </row>
    <row r="2" s="137" customFormat="1" customHeight="1" spans="1:4">
      <c r="A2" s="375" t="s">
        <v>124</v>
      </c>
      <c r="B2" s="375"/>
      <c r="C2" s="375"/>
      <c r="D2" s="375"/>
    </row>
    <row r="3" s="137" customFormat="1" customHeight="1" spans="1:4">
      <c r="A3" s="376" t="s">
        <v>63</v>
      </c>
      <c r="B3" s="154" t="s">
        <v>125</v>
      </c>
      <c r="C3" s="376" t="s">
        <v>63</v>
      </c>
      <c r="D3" s="154" t="s">
        <v>125</v>
      </c>
    </row>
    <row r="4" s="144" customFormat="1" customHeight="1" spans="1:4">
      <c r="A4" s="271" t="s">
        <v>126</v>
      </c>
      <c r="B4" s="146">
        <v>43318</v>
      </c>
      <c r="C4" s="271" t="s">
        <v>127</v>
      </c>
      <c r="D4" s="146">
        <v>71109</v>
      </c>
    </row>
    <row r="5" s="144" customFormat="1" customHeight="1" spans="1:4">
      <c r="A5" s="271" t="s">
        <v>128</v>
      </c>
      <c r="B5" s="146">
        <f>B6+B7+B8</f>
        <v>18317</v>
      </c>
      <c r="C5" s="271" t="s">
        <v>129</v>
      </c>
      <c r="D5" s="146">
        <f>D6+D7+D8</f>
        <v>0</v>
      </c>
    </row>
    <row r="6" s="144" customFormat="1" customHeight="1" spans="1:4">
      <c r="A6" s="273" t="s">
        <v>130</v>
      </c>
      <c r="B6" s="143"/>
      <c r="C6" s="273" t="s">
        <v>131</v>
      </c>
      <c r="D6" s="143"/>
    </row>
    <row r="7" s="144" customFormat="1" customHeight="1" spans="1:4">
      <c r="A7" s="273" t="s">
        <v>132</v>
      </c>
      <c r="B7" s="143">
        <v>14469</v>
      </c>
      <c r="C7" s="273" t="s">
        <v>133</v>
      </c>
      <c r="D7" s="143"/>
    </row>
    <row r="8" s="144" customFormat="1" customHeight="1" spans="1:4">
      <c r="A8" s="273" t="s">
        <v>134</v>
      </c>
      <c r="B8" s="143">
        <v>3848</v>
      </c>
      <c r="C8" s="273" t="s">
        <v>135</v>
      </c>
      <c r="D8" s="143"/>
    </row>
    <row r="9" s="137" customFormat="1" customHeight="1" spans="1:4">
      <c r="A9" s="271" t="s">
        <v>136</v>
      </c>
      <c r="B9" s="146"/>
      <c r="C9" s="271" t="s">
        <v>137</v>
      </c>
      <c r="D9" s="146">
        <f>D10+D11</f>
        <v>2680</v>
      </c>
    </row>
    <row r="10" s="137" customFormat="1" customHeight="1" spans="1:4">
      <c r="A10" s="273" t="s">
        <v>138</v>
      </c>
      <c r="B10" s="143"/>
      <c r="C10" s="273" t="s">
        <v>139</v>
      </c>
      <c r="D10" s="143"/>
    </row>
    <row r="11" s="137" customFormat="1" customHeight="1" spans="1:4">
      <c r="A11" s="273" t="s">
        <v>140</v>
      </c>
      <c r="B11" s="143"/>
      <c r="C11" s="273" t="s">
        <v>141</v>
      </c>
      <c r="D11" s="143">
        <v>2680</v>
      </c>
    </row>
    <row r="12" s="137" customFormat="1" customHeight="1" spans="1:4">
      <c r="A12" s="271" t="s">
        <v>142</v>
      </c>
      <c r="B12" s="146">
        <v>9450</v>
      </c>
      <c r="C12" s="271"/>
      <c r="D12" s="146"/>
    </row>
    <row r="13" s="137" customFormat="1" customHeight="1" spans="1:4">
      <c r="A13" s="271" t="s">
        <v>143</v>
      </c>
      <c r="B13" s="146">
        <f>SUM(B14:B16)</f>
        <v>0</v>
      </c>
      <c r="C13" s="271" t="s">
        <v>144</v>
      </c>
      <c r="D13" s="146"/>
    </row>
    <row r="14" s="137" customFormat="1" customHeight="1" spans="1:4">
      <c r="A14" s="273" t="s">
        <v>145</v>
      </c>
      <c r="B14" s="143"/>
      <c r="C14" s="273"/>
      <c r="D14" s="143"/>
    </row>
    <row r="15" s="137" customFormat="1" customHeight="1" spans="1:4">
      <c r="A15" s="273" t="s">
        <v>146</v>
      </c>
      <c r="B15" s="143"/>
      <c r="C15" s="273"/>
      <c r="D15" s="143"/>
    </row>
    <row r="16" s="137" customFormat="1" customHeight="1" spans="1:4">
      <c r="A16" s="273" t="s">
        <v>147</v>
      </c>
      <c r="B16" s="143"/>
      <c r="C16" s="273"/>
      <c r="D16" s="143"/>
    </row>
    <row r="17" s="137" customFormat="1" customHeight="1" spans="1:4">
      <c r="A17" s="271" t="s">
        <v>148</v>
      </c>
      <c r="B17" s="146"/>
      <c r="C17" s="271" t="s">
        <v>149</v>
      </c>
      <c r="D17" s="146">
        <f>D18+D19+D20+D21</f>
        <v>5423</v>
      </c>
    </row>
    <row r="18" s="137" customFormat="1" customHeight="1" spans="1:4">
      <c r="A18" s="273" t="s">
        <v>150</v>
      </c>
      <c r="B18" s="143"/>
      <c r="C18" s="273" t="s">
        <v>151</v>
      </c>
      <c r="D18" s="143">
        <v>5423</v>
      </c>
    </row>
    <row r="19" s="137" customFormat="1" customHeight="1" spans="1:4">
      <c r="A19" s="273" t="s">
        <v>152</v>
      </c>
      <c r="B19" s="143"/>
      <c r="C19" s="273" t="s">
        <v>153</v>
      </c>
      <c r="D19" s="143"/>
    </row>
    <row r="20" s="137" customFormat="1" customHeight="1" spans="1:4">
      <c r="A20" s="273" t="s">
        <v>154</v>
      </c>
      <c r="B20" s="143"/>
      <c r="C20" s="273" t="s">
        <v>155</v>
      </c>
      <c r="D20" s="143"/>
    </row>
    <row r="21" s="137" customFormat="1" customHeight="1" spans="1:4">
      <c r="A21" s="273" t="s">
        <v>156</v>
      </c>
      <c r="B21" s="143"/>
      <c r="C21" s="273" t="s">
        <v>157</v>
      </c>
      <c r="D21" s="143"/>
    </row>
    <row r="22" s="137" customFormat="1" customHeight="1" spans="1:4">
      <c r="A22" s="271" t="s">
        <v>158</v>
      </c>
      <c r="B22" s="146">
        <v>16749</v>
      </c>
      <c r="C22" s="271" t="s">
        <v>159</v>
      </c>
      <c r="D22" s="146"/>
    </row>
    <row r="23" s="137" customFormat="1" customHeight="1" spans="1:4">
      <c r="A23" s="271" t="s">
        <v>160</v>
      </c>
      <c r="B23" s="146"/>
      <c r="C23" s="271" t="s">
        <v>161</v>
      </c>
      <c r="D23" s="146">
        <v>18</v>
      </c>
    </row>
    <row r="24" s="137" customFormat="1" customHeight="1" spans="1:4">
      <c r="A24" s="271" t="s">
        <v>162</v>
      </c>
      <c r="B24" s="146"/>
      <c r="C24" s="271" t="s">
        <v>163</v>
      </c>
      <c r="D24" s="146"/>
    </row>
    <row r="25" s="137" customFormat="1" customHeight="1" spans="1:4">
      <c r="A25" s="271"/>
      <c r="B25" s="146"/>
      <c r="C25" s="271" t="s">
        <v>164</v>
      </c>
      <c r="D25" s="146">
        <f>SUM(B26)-D4-D5-D9-D13-D17-D22-D23-D24</f>
        <v>8604</v>
      </c>
    </row>
    <row r="26" s="137" customFormat="1" customHeight="1" spans="1:4">
      <c r="A26" s="145" t="s">
        <v>165</v>
      </c>
      <c r="B26" s="146">
        <f>B4+B5+B9+B12+B13+B22+B23</f>
        <v>87834</v>
      </c>
      <c r="C26" s="145" t="s">
        <v>166</v>
      </c>
      <c r="D26" s="146">
        <f>D4+D9+D17+D24+D5+D23+D22+D25</f>
        <v>87834</v>
      </c>
    </row>
    <row r="27" s="137" customFormat="1" customHeight="1" spans="1:4">
      <c r="A27" s="150"/>
      <c r="B27" s="184"/>
      <c r="C27" s="150"/>
      <c r="D27" s="150"/>
    </row>
    <row r="28" s="137" customFormat="1" customHeight="1"/>
    <row r="29" s="137" customFormat="1" customHeight="1"/>
    <row r="30" s="137" customFormat="1" customHeight="1"/>
    <row r="31" s="137" customFormat="1" customHeight="1"/>
    <row r="32" s="137" customFormat="1" customHeight="1"/>
    <row r="33" s="137" customFormat="1" customHeight="1"/>
    <row r="34" s="137" customFormat="1" customHeight="1"/>
    <row r="35" s="137" customFormat="1" customHeight="1"/>
    <row r="36" s="150" customFormat="1" customHeight="1" spans="1:4">
      <c r="A36" s="137"/>
      <c r="B36" s="137"/>
      <c r="C36" s="137"/>
      <c r="D36" s="137"/>
    </row>
    <row r="37" s="137" customFormat="1" customHeight="1"/>
    <row r="38" s="137" customFormat="1" customHeight="1"/>
    <row r="39" s="137" customFormat="1" customHeight="1"/>
    <row r="40" s="137" customFormat="1" customHeight="1"/>
    <row r="41" s="137" customFormat="1" customHeight="1"/>
    <row r="42" s="137" customFormat="1" customHeight="1"/>
    <row r="43" s="137" customFormat="1" customHeight="1"/>
    <row r="44" s="137" customFormat="1" customHeight="1"/>
    <row r="45" s="137" customFormat="1" customHeight="1"/>
    <row r="46" s="137" customFormat="1" customHeight="1"/>
    <row r="47" s="137" customFormat="1" customHeight="1"/>
    <row r="48" s="137" customFormat="1" customHeight="1"/>
    <row r="49" s="137" customFormat="1" customHeight="1"/>
    <row r="50" s="137" customFormat="1" customHeight="1"/>
    <row r="51" s="137" customFormat="1" customHeight="1"/>
    <row r="52" s="137" customFormat="1" customHeight="1"/>
    <row r="53" s="137" customFormat="1" customHeight="1"/>
    <row r="54" s="137" customFormat="1" customHeight="1"/>
    <row r="55" s="137" customFormat="1" customHeight="1"/>
    <row r="56" s="137" customFormat="1" customHeight="1"/>
    <row r="57" s="137" customFormat="1" customHeight="1"/>
    <row r="58" s="137" customFormat="1" customHeight="1"/>
    <row r="59" s="137" customFormat="1" customHeight="1"/>
    <row r="60" s="137" customFormat="1" customHeight="1"/>
    <row r="61" s="137" customFormat="1" customHeight="1"/>
    <row r="62" s="137" customFormat="1" customHeight="1"/>
    <row r="63" s="137" customFormat="1" customHeight="1"/>
    <row r="64" s="137" customFormat="1" customHeight="1"/>
    <row r="65" s="137" customFormat="1" customHeight="1"/>
    <row r="66" s="137" customFormat="1" customHeight="1"/>
    <row r="67" s="137" customFormat="1" customHeight="1"/>
    <row r="68" s="137" customFormat="1" customHeight="1"/>
    <row r="69" s="137" customFormat="1" customHeight="1"/>
    <row r="70" s="137" customFormat="1" customHeight="1"/>
    <row r="71" s="137" customFormat="1" customHeight="1"/>
    <row r="72" s="137" customFormat="1" customHeight="1"/>
    <row r="73" s="137" customFormat="1" customHeight="1"/>
    <row r="74" s="137" customFormat="1" customHeight="1"/>
    <row r="75" s="137" customFormat="1" customHeight="1"/>
    <row r="76" s="137" customFormat="1" customHeight="1"/>
    <row r="77" s="137" customFormat="1" customHeight="1"/>
    <row r="78" s="137" customFormat="1" customHeight="1"/>
    <row r="79" s="137" customFormat="1" customHeight="1"/>
    <row r="80" s="137" customFormat="1" customHeight="1"/>
    <row r="81" s="137" customFormat="1" customHeight="1"/>
    <row r="82" s="137" customFormat="1" customHeight="1"/>
    <row r="83" s="137" customFormat="1" customHeight="1"/>
    <row r="84" s="137" customFormat="1" customHeight="1"/>
    <row r="85" s="137" customFormat="1" customHeight="1"/>
    <row r="86" s="137" customFormat="1" customHeight="1"/>
    <row r="87" s="137" customFormat="1" customHeight="1"/>
    <row r="88" s="137" customFormat="1" customHeight="1"/>
    <row r="89" s="137" customFormat="1" customHeight="1"/>
    <row r="90" s="137" customFormat="1" customHeight="1"/>
    <row r="91" s="137" customFormat="1" customHeight="1"/>
    <row r="92" s="137" customFormat="1" customHeight="1"/>
    <row r="93" s="137" customFormat="1" customHeight="1"/>
    <row r="94" s="137" customFormat="1" customHeight="1"/>
    <row r="95" s="137" customFormat="1" customHeight="1"/>
    <row r="96" s="137" customFormat="1" customHeight="1"/>
    <row r="97" s="137" customFormat="1" customHeight="1"/>
    <row r="98" s="137" customFormat="1" customHeight="1"/>
    <row r="99" s="137" customFormat="1" customHeight="1"/>
    <row r="100" s="137" customFormat="1" customHeight="1"/>
    <row r="101" s="137" customFormat="1" customHeight="1"/>
    <row r="102" s="137" customFormat="1" customHeight="1"/>
    <row r="103" s="137" customFormat="1" customHeight="1"/>
    <row r="104" s="137" customFormat="1" customHeight="1"/>
    <row r="105" s="137" customFormat="1" customHeight="1"/>
    <row r="106" s="137" customFormat="1" customHeight="1"/>
    <row r="107" s="137" customFormat="1" customHeight="1"/>
    <row r="108" s="137" customFormat="1" customHeight="1"/>
    <row r="109" s="137" customFormat="1" customHeight="1"/>
    <row r="110" s="137" customFormat="1" customHeight="1"/>
    <row r="111" s="137" customFormat="1" customHeight="1"/>
    <row r="112" s="137" customFormat="1" customHeight="1"/>
    <row r="113" s="137" customFormat="1" customHeight="1"/>
    <row r="114" s="137" customFormat="1" customHeight="1"/>
    <row r="115" s="137" customFormat="1" customHeight="1"/>
    <row r="116" s="137" customFormat="1" customHeight="1"/>
    <row r="117" s="137" customFormat="1" customHeight="1"/>
    <row r="118" s="137" customFormat="1" customHeight="1"/>
    <row r="119" s="137" customFormat="1" customHeight="1"/>
    <row r="120" s="137" customFormat="1" customHeight="1"/>
    <row r="121" s="137" customFormat="1" customHeight="1"/>
    <row r="122" s="137" customFormat="1" customHeight="1"/>
    <row r="123" s="137" customFormat="1" customHeight="1"/>
    <row r="124" s="137" customFormat="1" customHeight="1"/>
    <row r="125" s="137" customFormat="1" customHeight="1"/>
    <row r="126" s="137" customFormat="1" customHeight="1"/>
    <row r="127" s="137" customFormat="1" customHeight="1"/>
    <row r="128" s="137" customFormat="1" customHeight="1"/>
    <row r="129" s="137" customFormat="1" customHeight="1"/>
    <row r="130" s="137" customFormat="1" customHeight="1"/>
    <row r="131" s="137" customFormat="1" customHeight="1"/>
    <row r="132" s="137" customFormat="1" customHeight="1"/>
    <row r="133" s="137" customFormat="1" customHeight="1"/>
    <row r="134" s="137" customFormat="1" customHeight="1"/>
    <row r="135" s="137" customFormat="1" customHeight="1"/>
    <row r="136" s="137" customFormat="1" customHeight="1"/>
    <row r="137" s="137" customFormat="1" customHeight="1"/>
    <row r="138" s="137" customFormat="1" customHeight="1"/>
    <row r="139" s="137" customFormat="1" customHeight="1"/>
    <row r="140" s="137" customFormat="1" customHeight="1"/>
    <row r="141" s="137" customFormat="1" customHeight="1"/>
    <row r="142" s="137" customFormat="1" customHeight="1"/>
    <row r="143" s="137" customFormat="1" customHeight="1"/>
    <row r="144" s="137" customFormat="1" customHeight="1"/>
    <row r="145" s="137" customFormat="1" customHeight="1"/>
    <row r="146" s="137" customFormat="1" customHeight="1"/>
    <row r="147" s="137" customFormat="1" customHeight="1"/>
    <row r="148" s="137" customFormat="1" customHeight="1"/>
    <row r="149" s="137" customFormat="1" customHeight="1"/>
    <row r="150" s="137" customFormat="1" customHeight="1"/>
    <row r="151" s="137" customFormat="1" customHeight="1"/>
    <row r="152" s="137" customFormat="1" customHeight="1"/>
    <row r="153" s="137" customFormat="1" customHeight="1"/>
    <row r="154" s="137" customFormat="1" customHeight="1"/>
    <row r="155" s="137" customFormat="1" customHeight="1"/>
    <row r="156" s="137" customFormat="1" customHeight="1"/>
    <row r="157" s="137" customFormat="1" customHeight="1"/>
    <row r="158" s="137" customFormat="1" customHeight="1"/>
    <row r="159" s="137" customFormat="1" customHeight="1"/>
    <row r="160" s="137" customFormat="1" customHeight="1"/>
    <row r="161" s="137" customFormat="1" customHeight="1"/>
    <row r="162" s="137" customFormat="1" customHeight="1"/>
    <row r="163" s="137" customFormat="1" customHeight="1"/>
    <row r="164" s="137" customFormat="1" customHeight="1"/>
    <row r="165" s="137" customFormat="1" customHeight="1"/>
    <row r="166" s="137" customFormat="1" customHeight="1"/>
    <row r="167" s="137" customFormat="1" customHeight="1"/>
    <row r="168" s="137" customFormat="1" customHeight="1"/>
    <row r="169" s="137" customFormat="1" customHeight="1"/>
    <row r="170" s="137" customFormat="1" customHeight="1"/>
    <row r="171" s="137" customFormat="1" customHeight="1"/>
    <row r="172" s="137" customFormat="1" customHeight="1"/>
    <row r="173" s="137" customFormat="1" customHeight="1"/>
    <row r="174" s="137" customFormat="1" customHeight="1"/>
    <row r="175" s="137" customFormat="1" customHeight="1"/>
    <row r="176" s="137" customFormat="1" customHeight="1"/>
    <row r="177" s="137" customFormat="1" customHeight="1"/>
    <row r="178" s="137" customFormat="1" customHeight="1"/>
    <row r="179" s="137" customFormat="1" customHeight="1"/>
    <row r="180" s="137" customFormat="1" customHeight="1"/>
    <row r="181" s="137" customFormat="1" customHeight="1"/>
    <row r="182" s="137" customFormat="1" customHeight="1"/>
    <row r="183" s="137" customFormat="1" customHeight="1"/>
    <row r="184" s="137" customFormat="1" customHeight="1"/>
    <row r="185" s="137" customFormat="1" customHeight="1"/>
    <row r="186" s="137" customFormat="1" customHeight="1"/>
    <row r="187" s="137" customFormat="1" customHeight="1"/>
    <row r="188" s="137" customFormat="1" customHeight="1"/>
    <row r="189" s="137" customFormat="1" customHeight="1"/>
    <row r="190" s="137" customFormat="1" customHeight="1"/>
    <row r="191" s="137" customFormat="1" customHeight="1"/>
    <row r="192" s="137" customFormat="1" customHeight="1"/>
    <row r="193" s="137" customFormat="1" customHeight="1"/>
    <row r="194" s="137" customFormat="1" customHeight="1"/>
    <row r="195" s="137" customFormat="1" customHeight="1"/>
    <row r="196" s="137" customFormat="1" customHeight="1"/>
    <row r="197" s="137" customFormat="1" customHeight="1"/>
    <row r="198" s="137" customFormat="1" customHeight="1"/>
    <row r="199" s="137" customFormat="1" customHeight="1"/>
    <row r="200" s="137" customFormat="1" customHeight="1"/>
    <row r="201" s="137" customFormat="1" customHeight="1"/>
    <row r="202" s="137" customFormat="1" customHeight="1"/>
    <row r="203" s="137" customFormat="1" customHeight="1"/>
    <row r="204" s="137" customFormat="1" customHeight="1"/>
    <row r="205" s="137" customFormat="1" customHeight="1"/>
    <row r="206" s="137" customFormat="1" customHeight="1"/>
    <row r="207" s="137" customFormat="1" customHeight="1"/>
    <row r="208" s="137" customFormat="1" customHeight="1"/>
    <row r="209" s="137" customFormat="1" customHeight="1"/>
    <row r="210" s="137" customFormat="1" customHeight="1"/>
    <row r="211" s="137" customFormat="1" customHeight="1"/>
    <row r="212" s="137" customFormat="1" customHeight="1"/>
    <row r="213" s="137" customFormat="1" customHeight="1"/>
    <row r="214" s="137" customFormat="1" customHeight="1"/>
    <row r="215" s="137" customFormat="1" customHeight="1"/>
    <row r="216" s="137" customFormat="1" customHeight="1"/>
    <row r="217" s="137" customFormat="1" customHeight="1"/>
    <row r="218" s="137" customFormat="1" customHeight="1"/>
    <row r="219" s="137" customFormat="1" customHeight="1"/>
    <row r="220" s="137" customFormat="1" customHeight="1"/>
    <row r="221" s="137" customFormat="1" customHeight="1"/>
    <row r="222" s="137" customFormat="1" customHeight="1"/>
    <row r="223" s="137" customFormat="1" customHeight="1"/>
    <row r="224" s="137" customFormat="1" customHeight="1"/>
    <row r="225" s="137" customFormat="1" customHeight="1"/>
    <row r="226" s="137" customFormat="1" customHeight="1"/>
    <row r="227" s="137" customFormat="1" customHeight="1"/>
    <row r="228" s="137" customFormat="1" customHeight="1"/>
    <row r="229" s="137" customFormat="1" customHeight="1"/>
    <row r="230" s="137" customFormat="1" customHeight="1"/>
    <row r="231" s="137" customFormat="1" customHeight="1"/>
    <row r="232" s="137" customFormat="1" customHeight="1"/>
    <row r="233" s="137" customFormat="1" customHeight="1"/>
    <row r="234" s="137" customFormat="1" customHeight="1"/>
    <row r="235" s="137" customFormat="1" customHeight="1"/>
    <row r="236" s="137" customFormat="1" customHeight="1"/>
    <row r="237" s="137" customFormat="1" customHeight="1"/>
    <row r="238" s="137" customFormat="1" customHeight="1"/>
    <row r="239" s="137" customFormat="1" customHeight="1"/>
    <row r="240" s="137" customFormat="1" customHeight="1"/>
    <row r="241" s="137" customFormat="1" customHeight="1"/>
    <row r="242" s="137" customFormat="1" customHeight="1"/>
    <row r="243" s="137" customFormat="1" customHeight="1"/>
    <row r="244" s="137" customFormat="1" customHeight="1"/>
    <row r="245" s="137" customFormat="1" customHeight="1"/>
    <row r="246" s="137" customFormat="1" customHeight="1"/>
    <row r="247" s="137" customFormat="1" customHeight="1"/>
    <row r="248" s="137" customFormat="1" customHeight="1"/>
    <row r="249" s="137" customFormat="1" customHeight="1"/>
    <row r="250" s="137" customFormat="1" customHeight="1"/>
    <row r="251" s="137" customFormat="1" customHeight="1"/>
    <row r="252" s="137" customFormat="1" customHeight="1"/>
    <row r="253" s="137" customFormat="1" customHeight="1"/>
    <row r="254" s="137" customFormat="1" customHeight="1"/>
    <row r="255" s="137" customFormat="1" customHeight="1"/>
    <row r="256" s="137" customFormat="1" customHeight="1"/>
    <row r="257" s="137" customFormat="1" customHeight="1"/>
    <row r="258" s="137" customFormat="1" customHeight="1"/>
    <row r="259" s="137" customFormat="1" customHeight="1"/>
    <row r="260" s="137" customFormat="1" customHeight="1"/>
    <row r="261" s="137" customFormat="1" customHeight="1"/>
    <row r="262" s="137" customFormat="1" customHeight="1"/>
    <row r="263" s="137" customFormat="1" customHeight="1"/>
    <row r="264" s="137" customFormat="1" customHeight="1"/>
    <row r="265" s="137" customFormat="1" customHeight="1"/>
    <row r="266" s="137" customFormat="1" customHeight="1"/>
    <row r="267" s="137" customFormat="1" customHeight="1"/>
    <row r="268" s="137" customFormat="1" customHeight="1"/>
    <row r="269" s="137" customFormat="1" customHeight="1"/>
    <row r="270" s="137" customFormat="1" customHeight="1"/>
    <row r="271" s="137" customFormat="1" customHeight="1"/>
    <row r="272" s="137" customFormat="1" customHeight="1"/>
    <row r="273" s="137" customFormat="1" customHeight="1"/>
    <row r="274" s="137" customFormat="1" customHeight="1"/>
    <row r="275" s="137" customFormat="1" customHeight="1"/>
    <row r="276" s="137" customFormat="1" customHeight="1"/>
    <row r="277" s="137" customFormat="1" customHeight="1"/>
    <row r="278" s="137" customFormat="1" customHeight="1"/>
    <row r="279" s="137" customFormat="1" customHeight="1"/>
    <row r="280" s="137" customFormat="1" customHeight="1"/>
    <row r="281" s="137" customFormat="1" customHeight="1"/>
    <row r="282" s="137" customFormat="1" customHeight="1"/>
    <row r="283" s="137" customFormat="1" customHeight="1"/>
    <row r="284" s="137" customFormat="1" customHeight="1"/>
    <row r="285" s="137" customFormat="1" customHeight="1"/>
    <row r="286" s="137" customFormat="1" customHeight="1"/>
    <row r="287" s="137" customFormat="1" customHeight="1"/>
    <row r="288" s="137" customFormat="1" customHeight="1"/>
    <row r="289" s="137" customFormat="1" customHeight="1"/>
    <row r="290" s="137" customFormat="1" customHeight="1"/>
    <row r="291" s="137" customFormat="1" customHeight="1"/>
    <row r="292" s="137" customFormat="1" customHeight="1"/>
    <row r="293" s="137" customFormat="1" customHeight="1"/>
    <row r="294" s="137" customFormat="1" customHeight="1"/>
    <row r="295" s="137" customFormat="1" customHeight="1"/>
    <row r="296" s="137" customFormat="1" customHeight="1"/>
    <row r="297" s="137" customFormat="1" customHeight="1"/>
    <row r="298" s="137" customFormat="1" customHeight="1"/>
    <row r="299" s="137" customFormat="1" customHeight="1"/>
    <row r="300" s="137" customFormat="1" customHeight="1"/>
    <row r="301" s="137" customFormat="1" customHeight="1"/>
    <row r="302" s="137" customFormat="1" customHeight="1"/>
    <row r="303" s="137" customFormat="1" customHeight="1"/>
    <row r="304" s="137" customFormat="1" customHeight="1"/>
    <row r="305" s="137" customFormat="1" customHeight="1"/>
    <row r="306" s="137" customFormat="1" customHeight="1"/>
    <row r="307" s="137" customFormat="1" customHeight="1"/>
    <row r="308" s="137" customFormat="1" customHeight="1"/>
    <row r="309" s="137" customFormat="1" customHeight="1"/>
    <row r="310" s="137" customFormat="1" customHeight="1"/>
    <row r="311" s="137" customFormat="1" customHeight="1"/>
    <row r="312" s="137" customFormat="1" customHeight="1"/>
    <row r="313" s="137" customFormat="1" customHeight="1"/>
    <row r="314" s="137" customFormat="1" customHeight="1"/>
    <row r="315" s="137" customFormat="1" customHeight="1"/>
    <row r="316" s="137" customFormat="1" customHeight="1"/>
    <row r="317" s="137" customFormat="1" customHeight="1"/>
    <row r="318" s="137" customFormat="1" customHeight="1"/>
    <row r="319" s="137" customFormat="1" customHeight="1"/>
    <row r="320" s="137" customFormat="1" customHeight="1"/>
    <row r="321" s="137" customFormat="1" customHeight="1"/>
    <row r="322" s="137" customFormat="1" customHeight="1"/>
    <row r="323" s="137" customFormat="1" customHeight="1"/>
    <row r="324" s="137" customFormat="1" customHeight="1"/>
    <row r="325" s="137" customFormat="1" customHeight="1"/>
    <row r="326" s="137" customFormat="1" customHeight="1"/>
    <row r="327" s="137" customFormat="1" customHeight="1"/>
    <row r="328" s="137" customFormat="1" customHeight="1"/>
    <row r="329" s="137" customFormat="1" customHeight="1"/>
    <row r="330" s="137" customFormat="1" customHeight="1"/>
    <row r="331" s="137" customFormat="1" customHeight="1"/>
    <row r="332" s="137" customFormat="1" customHeight="1"/>
    <row r="333" s="137" customFormat="1" customHeight="1"/>
    <row r="334" s="137" customFormat="1" customHeight="1"/>
    <row r="335" s="137" customFormat="1" customHeight="1"/>
    <row r="336" s="137" customFormat="1" customHeight="1"/>
    <row r="337" s="137" customFormat="1" customHeight="1"/>
    <row r="338" s="137" customFormat="1" customHeight="1"/>
    <row r="339" s="137" customFormat="1" customHeight="1"/>
    <row r="340" s="137" customFormat="1" customHeight="1"/>
    <row r="341" s="137" customFormat="1" customHeight="1"/>
    <row r="342" s="137" customFormat="1" customHeight="1"/>
    <row r="343" s="137" customFormat="1" customHeight="1"/>
    <row r="344" s="137" customFormat="1" customHeight="1"/>
    <row r="345" s="137" customFormat="1" customHeight="1"/>
    <row r="346" s="137" customFormat="1" customHeight="1"/>
    <row r="347" s="137" customFormat="1" customHeight="1"/>
    <row r="348" s="137" customFormat="1" customHeight="1"/>
    <row r="349" s="137" customFormat="1" customHeight="1"/>
    <row r="350" s="137" customFormat="1" customHeight="1"/>
    <row r="351" s="137" customFormat="1" customHeight="1"/>
    <row r="352" s="137" customFormat="1" customHeight="1"/>
    <row r="353" s="137" customFormat="1" customHeight="1"/>
    <row r="354" s="137" customFormat="1" customHeight="1"/>
    <row r="355" s="137" customFormat="1" customHeight="1"/>
    <row r="356" s="137" customFormat="1" customHeight="1"/>
    <row r="357" s="137" customFormat="1" customHeight="1"/>
    <row r="358" s="137" customFormat="1" customHeight="1"/>
    <row r="359" s="137" customFormat="1" customHeight="1"/>
    <row r="360" s="137" customFormat="1" customHeight="1"/>
    <row r="361" s="137" customFormat="1" customHeight="1"/>
    <row r="362" s="137" customFormat="1" customHeight="1"/>
    <row r="363" s="137" customFormat="1" customHeight="1"/>
    <row r="364" s="137" customFormat="1" customHeight="1"/>
    <row r="365" s="137" customFormat="1" customHeight="1"/>
    <row r="366" s="137" customFormat="1" customHeight="1"/>
    <row r="367" s="137" customFormat="1" customHeight="1"/>
    <row r="368" s="137" customFormat="1" customHeight="1"/>
    <row r="369" s="137" customFormat="1" customHeight="1"/>
    <row r="370" s="137" customFormat="1" customHeight="1"/>
    <row r="371" s="137" customFormat="1" customHeight="1"/>
    <row r="372" s="137" customFormat="1" customHeight="1"/>
    <row r="373" s="137" customFormat="1" customHeight="1"/>
    <row r="374" s="137" customFormat="1" customHeight="1"/>
    <row r="375" s="137" customFormat="1" customHeight="1"/>
    <row r="376" s="137" customFormat="1" customHeight="1"/>
    <row r="377" s="137" customFormat="1" customHeight="1"/>
    <row r="378" s="137" customFormat="1" customHeight="1"/>
    <row r="379" s="137" customFormat="1" customHeight="1"/>
    <row r="380" s="137" customFormat="1" customHeight="1"/>
    <row r="381" s="137" customFormat="1" customHeight="1"/>
    <row r="382" s="137" customFormat="1" customHeight="1"/>
    <row r="383" s="137" customFormat="1" customHeight="1"/>
    <row r="384" s="137" customFormat="1" customHeight="1"/>
    <row r="385" s="137" customFormat="1" customHeight="1"/>
    <row r="386" s="137" customFormat="1" customHeight="1"/>
    <row r="387" s="137" customFormat="1" customHeight="1"/>
    <row r="388" s="137" customFormat="1" customHeight="1"/>
    <row r="389" s="137" customFormat="1" customHeight="1"/>
    <row r="390" s="137" customFormat="1" customHeight="1"/>
    <row r="391" s="137" customFormat="1" customHeight="1"/>
    <row r="392" s="137" customFormat="1" customHeight="1"/>
    <row r="393" s="137" customFormat="1" customHeight="1"/>
    <row r="394" s="137" customFormat="1" customHeight="1"/>
    <row r="395" s="137" customFormat="1" customHeight="1"/>
    <row r="396" s="137" customFormat="1" customHeight="1"/>
    <row r="397" s="137" customFormat="1" customHeight="1"/>
    <row r="398" s="137" customFormat="1" customHeight="1"/>
    <row r="399" s="137" customFormat="1" customHeight="1"/>
    <row r="400" s="137" customFormat="1" customHeight="1"/>
    <row r="401" s="137" customFormat="1" customHeight="1"/>
    <row r="402" s="137" customFormat="1" customHeight="1"/>
    <row r="403" s="137" customFormat="1" customHeight="1"/>
    <row r="404" s="137" customFormat="1" customHeight="1"/>
    <row r="405" s="137" customFormat="1" customHeight="1"/>
    <row r="406" s="137" customFormat="1" customHeight="1"/>
    <row r="407" s="137" customFormat="1" customHeight="1"/>
    <row r="408" s="137" customFormat="1" customHeight="1"/>
    <row r="409" s="137" customFormat="1" customHeight="1"/>
    <row r="410" s="137" customFormat="1" customHeight="1"/>
    <row r="411" s="137" customFormat="1" customHeight="1"/>
    <row r="412" s="137" customFormat="1" customHeight="1"/>
    <row r="413" s="137" customFormat="1" customHeight="1"/>
    <row r="414" s="137" customFormat="1" customHeight="1"/>
    <row r="415" s="137" customFormat="1" customHeight="1"/>
    <row r="416" s="137" customFormat="1" customHeight="1"/>
    <row r="417" s="137" customFormat="1" customHeight="1"/>
    <row r="418" s="137" customFormat="1" customHeight="1"/>
    <row r="419" s="137" customFormat="1" customHeight="1"/>
    <row r="420" s="137" customFormat="1" customHeight="1"/>
    <row r="421" s="137" customFormat="1" customHeight="1"/>
    <row r="422" s="137" customFormat="1" customHeight="1"/>
    <row r="423" s="137" customFormat="1" customHeight="1"/>
    <row r="424" s="137" customFormat="1" customHeight="1"/>
    <row r="425" s="137" customFormat="1" customHeight="1"/>
    <row r="426" s="137" customFormat="1" customHeight="1"/>
    <row r="427" s="137" customFormat="1" customHeight="1"/>
    <row r="428" s="137" customFormat="1" customHeight="1"/>
    <row r="429" s="137" customFormat="1" customHeight="1"/>
    <row r="430" s="137" customFormat="1" customHeight="1"/>
    <row r="431" s="137" customFormat="1" customHeight="1"/>
    <row r="432" s="137" customFormat="1" customHeight="1"/>
    <row r="433" s="137" customFormat="1" customHeight="1"/>
    <row r="434" s="137" customFormat="1" customHeight="1"/>
    <row r="435" s="137" customFormat="1" customHeight="1"/>
    <row r="436" s="137" customFormat="1" customHeight="1"/>
    <row r="437" s="137" customFormat="1" customHeight="1"/>
    <row r="438" s="137" customFormat="1" customHeight="1"/>
    <row r="439" s="137" customFormat="1" customHeight="1"/>
    <row r="440" s="137" customFormat="1" customHeight="1"/>
    <row r="441" s="137" customFormat="1" customHeight="1"/>
    <row r="442" s="137" customFormat="1" customHeight="1"/>
    <row r="443" s="137" customFormat="1" customHeight="1"/>
    <row r="444" s="137" customFormat="1" customHeight="1"/>
    <row r="445" s="137" customFormat="1" customHeight="1"/>
    <row r="446" s="137" customFormat="1" customHeight="1"/>
    <row r="447" s="137" customFormat="1" customHeight="1"/>
    <row r="448" s="137" customFormat="1" customHeight="1"/>
    <row r="449" s="137" customFormat="1" customHeight="1"/>
    <row r="450" s="137" customFormat="1" customHeight="1"/>
    <row r="451" s="137" customFormat="1" customHeight="1"/>
    <row r="452" s="137" customFormat="1" customHeight="1"/>
    <row r="453" s="137" customFormat="1" customHeight="1"/>
    <row r="454" s="137" customFormat="1" customHeight="1"/>
    <row r="455" s="137" customFormat="1" customHeight="1"/>
    <row r="456" s="137" customFormat="1" customHeight="1"/>
    <row r="457" s="137" customFormat="1" customHeight="1"/>
    <row r="458" s="137" customFormat="1" customHeight="1"/>
    <row r="459" s="137" customFormat="1" customHeight="1"/>
    <row r="460" s="137" customFormat="1" customHeight="1"/>
    <row r="461" s="137" customFormat="1" customHeight="1"/>
    <row r="462" s="137" customFormat="1" customHeight="1"/>
    <row r="463" s="137" customFormat="1" customHeight="1"/>
    <row r="464" s="137" customFormat="1" customHeight="1"/>
    <row r="465" s="137" customFormat="1" customHeight="1"/>
    <row r="466" s="137" customFormat="1" customHeight="1"/>
    <row r="467" s="137" customFormat="1" customHeight="1"/>
    <row r="468" s="137" customFormat="1" customHeight="1"/>
    <row r="469" s="137" customFormat="1" customHeight="1"/>
    <row r="470" s="137" customFormat="1" customHeight="1"/>
    <row r="471" s="137" customFormat="1" customHeight="1"/>
    <row r="472" s="137" customFormat="1" customHeight="1"/>
    <row r="473" s="137" customFormat="1" customHeight="1"/>
    <row r="474" s="137" customFormat="1" customHeight="1"/>
    <row r="475" s="137" customFormat="1" customHeight="1"/>
    <row r="476" s="137" customFormat="1" customHeight="1"/>
    <row r="477" s="137" customFormat="1" customHeight="1"/>
    <row r="478" s="137" customFormat="1" customHeight="1"/>
    <row r="479" s="137" customFormat="1" customHeight="1"/>
    <row r="480" s="137" customFormat="1" customHeight="1"/>
    <row r="481" s="137" customFormat="1" customHeight="1"/>
    <row r="482" s="137" customFormat="1" customHeight="1"/>
    <row r="483" s="137" customFormat="1" customHeight="1"/>
    <row r="484" s="137" customFormat="1" customHeight="1"/>
    <row r="485" s="137" customFormat="1" customHeight="1"/>
    <row r="486" s="137" customFormat="1" customHeight="1"/>
    <row r="487" s="137" customFormat="1" customHeight="1"/>
    <row r="488" s="137" customFormat="1" customHeight="1"/>
    <row r="489" s="137" customFormat="1" customHeight="1"/>
    <row r="490" s="137" customFormat="1" customHeight="1"/>
    <row r="491" s="137" customFormat="1" customHeight="1"/>
    <row r="492" s="137" customFormat="1" customHeight="1"/>
    <row r="493" s="137" customFormat="1" customHeight="1"/>
    <row r="494" s="137" customFormat="1" customHeight="1"/>
    <row r="495" s="137" customFormat="1" customHeight="1"/>
    <row r="496" s="137" customFormat="1" customHeight="1"/>
    <row r="497" s="137" customFormat="1" customHeight="1"/>
    <row r="498" s="137" customFormat="1" customHeight="1"/>
    <row r="499" s="137" customFormat="1" customHeight="1"/>
    <row r="500" s="137" customFormat="1" customHeight="1"/>
    <row r="501" s="137" customFormat="1" customHeight="1"/>
    <row r="502" s="137" customFormat="1" customHeight="1"/>
    <row r="503" s="137" customFormat="1" customHeight="1"/>
    <row r="504" s="137" customFormat="1" customHeight="1"/>
    <row r="505" s="137" customFormat="1" customHeight="1"/>
    <row r="506" s="137" customFormat="1" customHeight="1"/>
    <row r="507" s="137" customFormat="1" customHeight="1"/>
    <row r="508" s="137" customFormat="1" customHeight="1"/>
    <row r="509" s="137" customFormat="1" customHeight="1"/>
    <row r="510" s="137" customFormat="1" customHeight="1"/>
    <row r="511" s="137" customFormat="1" customHeight="1"/>
    <row r="512" s="137" customFormat="1" customHeight="1"/>
    <row r="513" s="137" customFormat="1" customHeight="1"/>
    <row r="514" s="137" customFormat="1" customHeight="1"/>
    <row r="515" s="137" customFormat="1" customHeight="1"/>
    <row r="516" s="137" customFormat="1" customHeight="1"/>
    <row r="517" s="137" customFormat="1" customHeight="1"/>
    <row r="518" s="137" customFormat="1" customHeight="1"/>
    <row r="519" s="137" customFormat="1" customHeight="1"/>
    <row r="520" s="137" customFormat="1" customHeight="1"/>
    <row r="521" s="137" customFormat="1" customHeight="1"/>
    <row r="522" s="137" customFormat="1" customHeight="1"/>
    <row r="523" s="137" customFormat="1" customHeight="1"/>
    <row r="524" s="137" customFormat="1" customHeight="1"/>
    <row r="525" s="137" customFormat="1" customHeight="1"/>
    <row r="526" s="137" customFormat="1" customHeight="1"/>
    <row r="527" s="137" customFormat="1" customHeight="1"/>
    <row r="528" s="137" customFormat="1" customHeight="1"/>
    <row r="529" s="137" customFormat="1" customHeight="1"/>
    <row r="530" s="137" customFormat="1" customHeight="1"/>
    <row r="531" s="137" customFormat="1" customHeight="1"/>
    <row r="532" s="137" customFormat="1" customHeight="1"/>
    <row r="533" s="137" customFormat="1" customHeight="1"/>
    <row r="534" s="137" customFormat="1" customHeight="1"/>
    <row r="535" s="137" customFormat="1" customHeight="1"/>
    <row r="536" s="137" customFormat="1" customHeight="1"/>
    <row r="537" s="137" customFormat="1" customHeight="1"/>
    <row r="538" s="137" customFormat="1" customHeight="1"/>
    <row r="539" s="137" customFormat="1" customHeight="1"/>
    <row r="540" s="137" customFormat="1" customHeight="1"/>
    <row r="541" s="137" customFormat="1" customHeight="1"/>
    <row r="542" s="137" customFormat="1" customHeight="1"/>
    <row r="543" s="137" customFormat="1" customHeight="1"/>
    <row r="544" s="137" customFormat="1" customHeight="1"/>
    <row r="545" s="137" customFormat="1" customHeight="1"/>
    <row r="546" s="137" customFormat="1" customHeight="1"/>
    <row r="547" s="137" customFormat="1" customHeight="1"/>
    <row r="548" s="137" customFormat="1" customHeight="1"/>
    <row r="549" s="137" customFormat="1" customHeight="1"/>
    <row r="550" s="137" customFormat="1" customHeight="1"/>
    <row r="551" s="137" customFormat="1" customHeight="1"/>
    <row r="552" s="137" customFormat="1" customHeight="1"/>
    <row r="553" s="137" customFormat="1" customHeight="1"/>
    <row r="554" s="137" customFormat="1" customHeight="1"/>
    <row r="555" s="137" customFormat="1" customHeight="1"/>
    <row r="556" s="137" customFormat="1" customHeight="1"/>
    <row r="557" s="137" customFormat="1" customHeight="1"/>
    <row r="558" s="137" customFormat="1" customHeight="1"/>
    <row r="559" s="137" customFormat="1" customHeight="1"/>
    <row r="560" s="137" customFormat="1" customHeight="1"/>
    <row r="561" s="137" customFormat="1" customHeight="1"/>
    <row r="562" s="137" customFormat="1" customHeight="1"/>
    <row r="563" s="137" customFormat="1" customHeight="1"/>
    <row r="564" s="137" customFormat="1" customHeight="1"/>
    <row r="565" s="137" customFormat="1" customHeight="1"/>
    <row r="566" s="137" customFormat="1" customHeight="1"/>
    <row r="567" s="137" customFormat="1" customHeight="1"/>
    <row r="568" s="137" customFormat="1" customHeight="1"/>
    <row r="569" s="137" customFormat="1" customHeight="1"/>
    <row r="570" s="137" customFormat="1" customHeight="1"/>
    <row r="571" s="137" customFormat="1" customHeight="1"/>
    <row r="572" s="137" customFormat="1" customHeight="1"/>
    <row r="573" s="137" customFormat="1" customHeight="1"/>
    <row r="574" s="137" customFormat="1" customHeight="1"/>
    <row r="575" s="137" customFormat="1" customHeight="1"/>
    <row r="576" s="137" customFormat="1" customHeight="1"/>
    <row r="577" s="137" customFormat="1" customHeight="1"/>
    <row r="578" s="137" customFormat="1" customHeight="1"/>
    <row r="579" s="137" customFormat="1" customHeight="1"/>
    <row r="580" s="137" customFormat="1" customHeight="1"/>
    <row r="581" s="137" customFormat="1" customHeight="1"/>
    <row r="582" s="137" customFormat="1" customHeight="1"/>
    <row r="583" s="137" customFormat="1" customHeight="1"/>
    <row r="584" s="137" customFormat="1" customHeight="1"/>
    <row r="585" s="137" customFormat="1" customHeight="1"/>
    <row r="586" s="137" customFormat="1" customHeight="1"/>
    <row r="587" s="137" customFormat="1" customHeight="1"/>
    <row r="588" s="137" customFormat="1" customHeight="1"/>
    <row r="589" s="137" customFormat="1" customHeight="1"/>
    <row r="590" s="137" customFormat="1" customHeight="1"/>
    <row r="591" s="137" customFormat="1" customHeight="1"/>
    <row r="592" s="137" customFormat="1" customHeight="1"/>
    <row r="593" s="137" customFormat="1" customHeight="1"/>
    <row r="594" s="137" customFormat="1" customHeight="1"/>
    <row r="595" s="137" customFormat="1" customHeight="1"/>
    <row r="596" s="137" customFormat="1" customHeight="1"/>
    <row r="597" s="137" customFormat="1" customHeight="1"/>
    <row r="598" s="137" customFormat="1" customHeight="1"/>
    <row r="599" s="137" customFormat="1" customHeight="1"/>
    <row r="600" s="137" customFormat="1" customHeight="1"/>
    <row r="601" s="137" customFormat="1" customHeight="1"/>
    <row r="602" s="137" customFormat="1" customHeight="1"/>
    <row r="603" s="137" customFormat="1" customHeight="1"/>
    <row r="604" s="137" customFormat="1" customHeight="1"/>
    <row r="605" s="137" customFormat="1" customHeight="1"/>
    <row r="606" s="137" customFormat="1" customHeight="1"/>
    <row r="607" s="137" customFormat="1" customHeight="1"/>
    <row r="608" s="137" customFormat="1" customHeight="1"/>
    <row r="609" s="137" customFormat="1" customHeight="1"/>
    <row r="610" s="137" customFormat="1" customHeight="1"/>
    <row r="611" s="137" customFormat="1" customHeight="1"/>
    <row r="612" s="137" customFormat="1" customHeight="1"/>
    <row r="613" s="137" customFormat="1" customHeight="1"/>
    <row r="614" s="137" customFormat="1" customHeight="1"/>
    <row r="615" s="137" customFormat="1" customHeight="1"/>
    <row r="616" s="137" customFormat="1" customHeight="1"/>
    <row r="617" s="137" customFormat="1" customHeight="1"/>
    <row r="618" s="137" customFormat="1" customHeight="1"/>
    <row r="619" s="137" customFormat="1" customHeight="1"/>
    <row r="620" s="137" customFormat="1" customHeight="1"/>
    <row r="621" s="137" customFormat="1" customHeight="1"/>
    <row r="622" s="137" customFormat="1" customHeight="1"/>
    <row r="623" s="137" customFormat="1" customHeight="1"/>
    <row r="624" s="137" customFormat="1" customHeight="1"/>
    <row r="625" s="137" customFormat="1" customHeight="1"/>
    <row r="626" s="137" customFormat="1" customHeight="1"/>
    <row r="627" s="137" customFormat="1" customHeight="1"/>
    <row r="628" s="137" customFormat="1" customHeight="1"/>
    <row r="629" s="137" customFormat="1" customHeight="1"/>
    <row r="630" s="137" customFormat="1" customHeight="1"/>
    <row r="631" s="137" customFormat="1" customHeight="1"/>
    <row r="632" s="137" customFormat="1" customHeight="1"/>
    <row r="633" s="137" customFormat="1" customHeight="1"/>
    <row r="634" s="137" customFormat="1" customHeight="1"/>
    <row r="635" s="137" customFormat="1" customHeight="1"/>
    <row r="636" s="137" customFormat="1" customHeight="1"/>
    <row r="637" s="137" customFormat="1" customHeight="1"/>
    <row r="638" s="137" customFormat="1" customHeight="1"/>
    <row r="639" s="137" customFormat="1" customHeight="1"/>
    <row r="640" s="137" customFormat="1" customHeight="1"/>
    <row r="641" s="137" customFormat="1" customHeight="1"/>
    <row r="642" s="137" customFormat="1" customHeight="1"/>
    <row r="643" s="137" customFormat="1" customHeight="1"/>
    <row r="644" s="137" customFormat="1" customHeight="1"/>
    <row r="645" s="137" customFormat="1" customHeight="1"/>
    <row r="646" s="137" customFormat="1" customHeight="1"/>
    <row r="647" s="137" customFormat="1" customHeight="1"/>
    <row r="648" s="137" customFormat="1" customHeight="1"/>
    <row r="649" s="137" customFormat="1" customHeight="1"/>
    <row r="650" s="137" customFormat="1" customHeight="1"/>
    <row r="651" s="137" customFormat="1" customHeight="1"/>
    <row r="652" s="137" customFormat="1" customHeight="1"/>
    <row r="653" s="137" customFormat="1" customHeight="1"/>
    <row r="654" s="137" customFormat="1" customHeight="1"/>
    <row r="655" s="137" customFormat="1" customHeight="1"/>
    <row r="656" s="137" customFormat="1" customHeight="1"/>
    <row r="657" s="137" customFormat="1" customHeight="1"/>
    <row r="658" s="137" customFormat="1" customHeight="1"/>
    <row r="659" s="137" customFormat="1" customHeight="1"/>
    <row r="660" s="137" customFormat="1" customHeight="1"/>
    <row r="661" s="137" customFormat="1" customHeight="1"/>
    <row r="662" s="137" customFormat="1" customHeight="1"/>
    <row r="663" s="137" customFormat="1" customHeight="1"/>
    <row r="664" s="137" customFormat="1" customHeight="1"/>
    <row r="665" s="137" customFormat="1" customHeight="1"/>
    <row r="666" s="137" customFormat="1" customHeight="1"/>
    <row r="667" s="137" customFormat="1" customHeight="1"/>
    <row r="668" s="137" customFormat="1" customHeight="1"/>
    <row r="669" s="137" customFormat="1" customHeight="1"/>
    <row r="670" s="137" customFormat="1" customHeight="1"/>
    <row r="671" s="137" customFormat="1" customHeight="1"/>
    <row r="672" s="137" customFormat="1" customHeight="1"/>
    <row r="673" s="137" customFormat="1" customHeight="1"/>
    <row r="674" s="137" customFormat="1" customHeight="1"/>
    <row r="675" s="137" customFormat="1" customHeight="1"/>
    <row r="676" s="137" customFormat="1" customHeight="1"/>
    <row r="677" s="137" customFormat="1" customHeight="1"/>
    <row r="678" s="137" customFormat="1" customHeight="1"/>
    <row r="679" s="137" customFormat="1" customHeight="1"/>
    <row r="680" s="137" customFormat="1" customHeight="1"/>
    <row r="681" s="137" customFormat="1" customHeight="1"/>
    <row r="682" s="137" customFormat="1" customHeight="1"/>
    <row r="683" s="137" customFormat="1" customHeight="1"/>
    <row r="684" s="137" customFormat="1" customHeight="1"/>
    <row r="685" s="137" customFormat="1" customHeight="1"/>
    <row r="686" s="137" customFormat="1" customHeight="1"/>
    <row r="687" s="137" customFormat="1" customHeight="1"/>
    <row r="688" s="137" customFormat="1" customHeight="1"/>
    <row r="689" s="137" customFormat="1" customHeight="1"/>
    <row r="690" s="137" customFormat="1" customHeight="1"/>
    <row r="691" s="137" customFormat="1" customHeight="1"/>
    <row r="692" s="137" customFormat="1" customHeight="1"/>
    <row r="693" s="137" customFormat="1" customHeight="1"/>
    <row r="694" s="137" customFormat="1" customHeight="1"/>
    <row r="695" s="137" customFormat="1" customHeight="1"/>
    <row r="696" s="137" customFormat="1" customHeight="1"/>
    <row r="697" s="137" customFormat="1" customHeight="1"/>
    <row r="698" s="137" customFormat="1" customHeight="1"/>
    <row r="699" s="137" customFormat="1" customHeight="1"/>
    <row r="700" s="137" customFormat="1" customHeight="1"/>
    <row r="701" s="137" customFormat="1" customHeight="1"/>
    <row r="702" s="137" customFormat="1" customHeight="1"/>
    <row r="703" s="137" customFormat="1" customHeight="1"/>
    <row r="704" s="137" customFormat="1" customHeight="1"/>
    <row r="705" s="137" customFormat="1" customHeight="1"/>
    <row r="706" s="137" customFormat="1" customHeight="1"/>
    <row r="707" s="137" customFormat="1" customHeight="1"/>
    <row r="708" s="137" customFormat="1" customHeight="1"/>
    <row r="709" s="137" customFormat="1" customHeight="1"/>
    <row r="710" s="137" customFormat="1" customHeight="1"/>
    <row r="711" s="137" customFormat="1" customHeight="1"/>
    <row r="712" s="137" customFormat="1" customHeight="1"/>
    <row r="713" s="137" customFormat="1" customHeight="1"/>
    <row r="714" s="137" customFormat="1" customHeight="1"/>
    <row r="715" s="137" customFormat="1" customHeight="1"/>
    <row r="716" s="137" customFormat="1" customHeight="1"/>
    <row r="717" s="137" customFormat="1" customHeight="1"/>
    <row r="718" s="137" customFormat="1" customHeight="1"/>
    <row r="719" s="137" customFormat="1" customHeight="1"/>
    <row r="720" s="137" customFormat="1" customHeight="1"/>
    <row r="721" s="137" customFormat="1" customHeight="1"/>
    <row r="722" s="137" customFormat="1" customHeight="1"/>
    <row r="723" s="137" customFormat="1" customHeight="1"/>
    <row r="724" s="137" customFormat="1" customHeight="1"/>
    <row r="725" s="137" customFormat="1" customHeight="1"/>
    <row r="726" s="137" customFormat="1" customHeight="1"/>
    <row r="727" s="137" customFormat="1" customHeight="1"/>
    <row r="728" s="137" customFormat="1" customHeight="1"/>
    <row r="729" s="137" customFormat="1" customHeight="1"/>
    <row r="730" s="137" customFormat="1" customHeight="1"/>
    <row r="731" s="137" customFormat="1" customHeight="1"/>
    <row r="732" s="137" customFormat="1" customHeight="1"/>
    <row r="733" s="137" customFormat="1" customHeight="1"/>
    <row r="734" s="137" customFormat="1" customHeight="1"/>
    <row r="735" s="137" customFormat="1" customHeight="1"/>
    <row r="736" s="137" customFormat="1" customHeight="1"/>
    <row r="737" s="137" customFormat="1" customHeight="1"/>
    <row r="738" s="137" customFormat="1" customHeight="1"/>
    <row r="739" s="137" customFormat="1" customHeight="1"/>
    <row r="740" s="137" customFormat="1" customHeight="1"/>
    <row r="741" s="137" customFormat="1" customHeight="1"/>
    <row r="742" s="137" customFormat="1" customHeight="1"/>
    <row r="743" s="137" customFormat="1" customHeight="1"/>
    <row r="744" s="137" customFormat="1" customHeight="1"/>
    <row r="745" s="137" customFormat="1" customHeight="1"/>
    <row r="746" s="137" customFormat="1" customHeight="1"/>
    <row r="747" s="137" customFormat="1" customHeight="1"/>
    <row r="748" s="137" customFormat="1" customHeight="1"/>
    <row r="749" s="137" customFormat="1" customHeight="1"/>
    <row r="750" s="137" customFormat="1" customHeight="1"/>
    <row r="751" s="137" customFormat="1" customHeight="1"/>
    <row r="752" s="137" customFormat="1" customHeight="1"/>
    <row r="753" s="137" customFormat="1" customHeight="1"/>
    <row r="754" s="137" customFormat="1" customHeight="1"/>
    <row r="755" s="137" customFormat="1" customHeight="1"/>
    <row r="756" s="137" customFormat="1" customHeight="1"/>
    <row r="757" s="137" customFormat="1" customHeight="1"/>
    <row r="758" s="137" customFormat="1" customHeight="1"/>
    <row r="759" s="137" customFormat="1" customHeight="1"/>
    <row r="760" s="137" customFormat="1" customHeight="1"/>
    <row r="761" s="137" customFormat="1" customHeight="1"/>
    <row r="762" s="137" customFormat="1" customHeight="1"/>
    <row r="763" s="137" customFormat="1" customHeight="1"/>
    <row r="764" s="137" customFormat="1" customHeight="1"/>
    <row r="765" s="137" customFormat="1" customHeight="1"/>
    <row r="766" s="137" customFormat="1" customHeight="1"/>
    <row r="767" s="137" customFormat="1" customHeight="1"/>
    <row r="768" s="137" customFormat="1" customHeight="1"/>
    <row r="769" s="137" customFormat="1" customHeight="1"/>
    <row r="770" s="137" customFormat="1" customHeight="1"/>
    <row r="771" s="137" customFormat="1" customHeight="1"/>
    <row r="772" s="137" customFormat="1" customHeight="1"/>
    <row r="773" s="137" customFormat="1" customHeight="1"/>
    <row r="774" s="137" customFormat="1" customHeight="1"/>
    <row r="775" s="137" customFormat="1" customHeight="1"/>
    <row r="776" s="137" customFormat="1" customHeight="1"/>
    <row r="777" s="137" customFormat="1" customHeight="1"/>
    <row r="778" s="137" customFormat="1" customHeight="1"/>
    <row r="779" s="137" customFormat="1" customHeight="1"/>
    <row r="780" s="137" customFormat="1" customHeight="1"/>
    <row r="781" s="137" customFormat="1" customHeight="1"/>
    <row r="782" s="137" customFormat="1" customHeight="1"/>
    <row r="783" s="137" customFormat="1" customHeight="1"/>
    <row r="784" s="137" customFormat="1" customHeight="1"/>
    <row r="785" s="137" customFormat="1" customHeight="1"/>
    <row r="786" s="137" customFormat="1" customHeight="1"/>
    <row r="787" s="137" customFormat="1" customHeight="1"/>
    <row r="788" s="137" customFormat="1" customHeight="1"/>
    <row r="789" s="137" customFormat="1" customHeight="1"/>
    <row r="790" s="137" customFormat="1" customHeight="1"/>
    <row r="791" s="137" customFormat="1" customHeight="1"/>
    <row r="792" s="137" customFormat="1" customHeight="1"/>
    <row r="793" s="137" customFormat="1" customHeight="1"/>
    <row r="794" s="137" customFormat="1" customHeight="1"/>
    <row r="795" s="137" customFormat="1" customHeight="1"/>
    <row r="796" s="137" customFormat="1" customHeight="1"/>
    <row r="797" s="137" customFormat="1" customHeight="1"/>
    <row r="798" s="137" customFormat="1" customHeight="1"/>
    <row r="799" s="137" customFormat="1" customHeight="1"/>
    <row r="800" s="137" customFormat="1" customHeight="1"/>
    <row r="801" s="137" customFormat="1" customHeight="1"/>
    <row r="802" s="137" customFormat="1" customHeight="1"/>
    <row r="803" s="137" customFormat="1" customHeight="1"/>
    <row r="804" s="137" customFormat="1" customHeight="1"/>
    <row r="805" s="137" customFormat="1" customHeight="1"/>
    <row r="806" s="137" customFormat="1" customHeight="1"/>
    <row r="807" s="137" customFormat="1" customHeight="1"/>
    <row r="808" s="137" customFormat="1" customHeight="1"/>
    <row r="809" s="137" customFormat="1" customHeight="1"/>
    <row r="810" s="137" customFormat="1" customHeight="1"/>
    <row r="811" s="137" customFormat="1" customHeight="1"/>
    <row r="812" s="137" customFormat="1" customHeight="1"/>
    <row r="813" s="137" customFormat="1" customHeight="1"/>
    <row r="814" s="137" customFormat="1" customHeight="1"/>
    <row r="815" s="137" customFormat="1" customHeight="1"/>
    <row r="816" s="137" customFormat="1" customHeight="1"/>
    <row r="817" s="137" customFormat="1" customHeight="1"/>
    <row r="818" s="137" customFormat="1" customHeight="1"/>
    <row r="819" s="137" customFormat="1" customHeight="1"/>
    <row r="820" s="137" customFormat="1" customHeight="1"/>
    <row r="821" s="137" customFormat="1" customHeight="1"/>
    <row r="822" s="137" customFormat="1" customHeight="1"/>
    <row r="823" s="137" customFormat="1" customHeight="1"/>
    <row r="824" s="137" customFormat="1" customHeight="1"/>
    <row r="825" s="137" customFormat="1" customHeight="1"/>
    <row r="826" s="137" customFormat="1" customHeight="1"/>
    <row r="827" s="137" customFormat="1" customHeight="1"/>
    <row r="828" s="137" customFormat="1" customHeight="1"/>
    <row r="829" s="137" customFormat="1" customHeight="1"/>
    <row r="830" s="137" customFormat="1" customHeight="1"/>
    <row r="831" s="137" customFormat="1" customHeight="1"/>
    <row r="832" s="137" customFormat="1" customHeight="1"/>
    <row r="833" s="137" customFormat="1" customHeight="1"/>
    <row r="834" s="137" customFormat="1" customHeight="1"/>
    <row r="835" s="137" customFormat="1" customHeight="1"/>
    <row r="836" s="137" customFormat="1" customHeight="1"/>
    <row r="837" s="137" customFormat="1" customHeight="1"/>
    <row r="838" s="137" customFormat="1" customHeight="1"/>
    <row r="839" s="137" customFormat="1" customHeight="1"/>
    <row r="840" s="137" customFormat="1" customHeight="1"/>
    <row r="841" s="137" customFormat="1" customHeight="1"/>
    <row r="842" s="137" customFormat="1" customHeight="1"/>
    <row r="843" s="137" customFormat="1" customHeight="1"/>
    <row r="844" s="137" customFormat="1" customHeight="1"/>
    <row r="845" s="137" customFormat="1" customHeight="1"/>
    <row r="846" s="137" customFormat="1" customHeight="1"/>
    <row r="847" s="137" customFormat="1" customHeight="1"/>
    <row r="848" s="137" customFormat="1" customHeight="1"/>
    <row r="849" s="137" customFormat="1" customHeight="1"/>
    <row r="850" s="137" customFormat="1" customHeight="1"/>
    <row r="851" s="137" customFormat="1" customHeight="1"/>
    <row r="852" s="137" customFormat="1" customHeight="1"/>
    <row r="853" s="137" customFormat="1" customHeight="1"/>
    <row r="854" s="137" customFormat="1" customHeight="1"/>
    <row r="855" s="137" customFormat="1" customHeight="1"/>
    <row r="856" s="137" customFormat="1" customHeight="1"/>
    <row r="857" s="137" customFormat="1" customHeight="1"/>
    <row r="858" s="137" customFormat="1" customHeight="1"/>
    <row r="859" s="137" customFormat="1" customHeight="1"/>
    <row r="860" s="137" customFormat="1" customHeight="1"/>
    <row r="861" s="137" customFormat="1" customHeight="1"/>
    <row r="862" s="137" customFormat="1" customHeight="1"/>
    <row r="863" s="137" customFormat="1" customHeight="1"/>
    <row r="864" s="137" customFormat="1" customHeight="1"/>
    <row r="865" s="137" customFormat="1" customHeight="1"/>
    <row r="866" s="137" customFormat="1" customHeight="1"/>
    <row r="867" s="137" customFormat="1" customHeight="1"/>
    <row r="868" s="137" customFormat="1" customHeight="1"/>
    <row r="869" s="137" customFormat="1" customHeight="1"/>
    <row r="870" s="137" customFormat="1" customHeight="1"/>
    <row r="871" s="137" customFormat="1" customHeight="1"/>
    <row r="872" s="137" customFormat="1" customHeight="1"/>
    <row r="873" s="137" customFormat="1" customHeight="1"/>
    <row r="874" s="137" customFormat="1" customHeight="1"/>
    <row r="875" s="137" customFormat="1" customHeight="1"/>
    <row r="876" s="137" customFormat="1" customHeight="1"/>
    <row r="877" s="137" customFormat="1" customHeight="1"/>
    <row r="878" s="137" customFormat="1" customHeight="1"/>
    <row r="879" s="137" customFormat="1" customHeight="1"/>
    <row r="880" s="137" customFormat="1" customHeight="1"/>
    <row r="881" s="137" customFormat="1" customHeight="1"/>
    <row r="882" s="137" customFormat="1" customHeight="1"/>
    <row r="883" s="137" customFormat="1" customHeight="1"/>
    <row r="884" s="137" customFormat="1" customHeight="1"/>
    <row r="885" s="137" customFormat="1" customHeight="1"/>
    <row r="886" s="137" customFormat="1" customHeight="1"/>
    <row r="887" s="137" customFormat="1" customHeight="1"/>
    <row r="888" s="137" customFormat="1" customHeight="1"/>
    <row r="889" s="137" customFormat="1" customHeight="1"/>
    <row r="890" s="137" customFormat="1" customHeight="1"/>
    <row r="891" s="137" customFormat="1" customHeight="1"/>
    <row r="892" s="137" customFormat="1" customHeight="1"/>
    <row r="893" s="137" customFormat="1" customHeight="1"/>
    <row r="894" s="137" customFormat="1" customHeight="1"/>
    <row r="895" s="137" customFormat="1" customHeight="1"/>
    <row r="896" s="137" customFormat="1" customHeight="1"/>
    <row r="897" s="137" customFormat="1" customHeight="1"/>
    <row r="898" s="137" customFormat="1" customHeight="1"/>
    <row r="899" s="137" customFormat="1" customHeight="1"/>
    <row r="900" s="137" customFormat="1" customHeight="1"/>
    <row r="901" s="137" customFormat="1" customHeight="1"/>
    <row r="902" s="137" customFormat="1" customHeight="1"/>
    <row r="903" s="137" customFormat="1" customHeight="1"/>
    <row r="904" s="137" customFormat="1" customHeight="1"/>
    <row r="905" s="137" customFormat="1" customHeight="1"/>
    <row r="906" s="137" customFormat="1" customHeight="1"/>
    <row r="907" s="137" customFormat="1" customHeight="1"/>
    <row r="908" s="137" customFormat="1" customHeight="1"/>
    <row r="909" s="137" customFormat="1" customHeight="1"/>
    <row r="910" s="137" customFormat="1" customHeight="1"/>
    <row r="911" s="137" customFormat="1" customHeight="1"/>
    <row r="912" s="137" customFormat="1" customHeight="1"/>
    <row r="913" s="137" customFormat="1" customHeight="1"/>
    <row r="914" s="137" customFormat="1" customHeight="1"/>
    <row r="915" s="137" customFormat="1" customHeight="1"/>
    <row r="916" s="137" customFormat="1" customHeight="1"/>
    <row r="917" s="137" customFormat="1" customHeight="1"/>
    <row r="918" s="137" customFormat="1" customHeight="1"/>
    <row r="919" s="137" customFormat="1" customHeight="1"/>
    <row r="920" s="137" customFormat="1" customHeight="1"/>
    <row r="921" s="137" customFormat="1" customHeight="1"/>
    <row r="922" s="137" customFormat="1" customHeight="1"/>
    <row r="923" s="137" customFormat="1" customHeight="1"/>
    <row r="924" s="137" customFormat="1" customHeight="1"/>
    <row r="925" s="137" customFormat="1" customHeight="1"/>
    <row r="926" s="137" customFormat="1" customHeight="1"/>
    <row r="927" s="137" customFormat="1" customHeight="1"/>
    <row r="928" s="137" customFormat="1" customHeight="1"/>
    <row r="929" s="137" customFormat="1" customHeight="1"/>
    <row r="930" s="137" customFormat="1" customHeight="1"/>
    <row r="931" s="137" customFormat="1" customHeight="1"/>
    <row r="932" s="137" customFormat="1" customHeight="1"/>
    <row r="933" s="137" customFormat="1" customHeight="1"/>
    <row r="934" s="137" customFormat="1" customHeight="1"/>
    <row r="935" s="137" customFormat="1" customHeight="1"/>
    <row r="936" s="137" customFormat="1" customHeight="1"/>
    <row r="937" s="137" customFormat="1" customHeight="1"/>
    <row r="938" s="137" customFormat="1" customHeight="1"/>
    <row r="939" s="137" customFormat="1" customHeight="1"/>
    <row r="940" s="137" customFormat="1" customHeight="1"/>
    <row r="941" s="137" customFormat="1" customHeight="1"/>
    <row r="942" s="137" customFormat="1" customHeight="1"/>
    <row r="943" s="137" customFormat="1" customHeight="1"/>
    <row r="944" s="137" customFormat="1" customHeight="1"/>
    <row r="945" s="137" customFormat="1" customHeight="1"/>
    <row r="946" s="137" customFormat="1" customHeight="1"/>
    <row r="947" s="137" customFormat="1" customHeight="1"/>
    <row r="948" s="137" customFormat="1" customHeight="1"/>
    <row r="949" s="137" customFormat="1" customHeight="1"/>
    <row r="950" s="137" customFormat="1" customHeight="1"/>
    <row r="951" s="137" customFormat="1" customHeight="1"/>
    <row r="952" s="137" customFormat="1" customHeight="1"/>
    <row r="953" s="137" customFormat="1" customHeight="1"/>
    <row r="954" s="137" customFormat="1" customHeight="1"/>
    <row r="955" s="137" customFormat="1" customHeight="1"/>
    <row r="956" s="137" customFormat="1" customHeight="1"/>
    <row r="957" s="137" customFormat="1" customHeight="1"/>
    <row r="958" s="137" customFormat="1" customHeight="1"/>
    <row r="959" s="137" customFormat="1" customHeight="1"/>
    <row r="960" s="137" customFormat="1" customHeight="1"/>
    <row r="961" s="137" customFormat="1" customHeight="1"/>
    <row r="962" s="137" customFormat="1" customHeight="1"/>
    <row r="963" s="137" customFormat="1" customHeight="1"/>
    <row r="964" s="137" customFormat="1" customHeight="1"/>
    <row r="965" s="137" customFormat="1" customHeight="1"/>
    <row r="966" s="137" customFormat="1" customHeight="1"/>
    <row r="967" s="137" customFormat="1" customHeight="1"/>
    <row r="968" s="137" customFormat="1" customHeight="1"/>
    <row r="969" s="137" customFormat="1" customHeight="1"/>
    <row r="970" s="137" customFormat="1" customHeight="1"/>
    <row r="971" s="137" customFormat="1" customHeight="1"/>
    <row r="972" s="137" customFormat="1" customHeight="1"/>
    <row r="973" s="137" customFormat="1" customHeight="1"/>
    <row r="974" s="137" customFormat="1" customHeight="1"/>
    <row r="975" s="137" customFormat="1" customHeight="1"/>
    <row r="976" s="137" customFormat="1" customHeight="1"/>
    <row r="977" s="137" customFormat="1" customHeight="1"/>
    <row r="978" s="137" customFormat="1" customHeight="1"/>
    <row r="979" s="137" customFormat="1" customHeight="1"/>
    <row r="980" s="137" customFormat="1" customHeight="1"/>
    <row r="981" s="137" customFormat="1" customHeight="1"/>
    <row r="982" s="137" customFormat="1" customHeight="1"/>
    <row r="983" s="137" customFormat="1" customHeight="1"/>
    <row r="984" s="137" customFormat="1" customHeight="1"/>
    <row r="985" s="137" customFormat="1" customHeight="1"/>
    <row r="986" s="137" customFormat="1" customHeight="1"/>
    <row r="987" s="137" customFormat="1" customHeight="1"/>
    <row r="988" s="137" customFormat="1" customHeight="1"/>
    <row r="989" s="137" customFormat="1" customHeight="1"/>
    <row r="990" s="137" customFormat="1" customHeight="1"/>
    <row r="991" s="137" customFormat="1" customHeight="1"/>
    <row r="992" s="137" customFormat="1" customHeight="1"/>
    <row r="993" s="137" customFormat="1" customHeight="1"/>
    <row r="994" s="137" customFormat="1" customHeight="1"/>
    <row r="995" s="137" customFormat="1" customHeight="1"/>
    <row r="996" s="137" customFormat="1" customHeight="1"/>
    <row r="997" s="137" customFormat="1" customHeight="1"/>
    <row r="998" s="137" customFormat="1" customHeight="1"/>
    <row r="999" s="137" customFormat="1" customHeight="1"/>
    <row r="1000" s="137" customFormat="1" customHeight="1"/>
    <row r="1001" s="137" customFormat="1" customHeight="1"/>
    <row r="1002" s="137" customFormat="1" customHeight="1"/>
    <row r="1003" s="137" customFormat="1" customHeight="1"/>
    <row r="1004" s="137" customFormat="1" customHeight="1"/>
    <row r="1005" s="137" customFormat="1" customHeight="1"/>
    <row r="1006" s="137" customFormat="1" customHeight="1"/>
    <row r="1007" s="137" customFormat="1" customHeight="1"/>
    <row r="1008" s="137" customFormat="1" customHeight="1"/>
    <row r="1009" s="137" customFormat="1" customHeight="1"/>
    <row r="1010" s="137" customFormat="1" customHeight="1"/>
    <row r="1011" s="137" customFormat="1" customHeight="1"/>
    <row r="1012" s="137" customFormat="1" customHeight="1"/>
    <row r="1013" s="137" customFormat="1" customHeight="1"/>
    <row r="1014" s="137" customFormat="1" customHeight="1"/>
    <row r="1015" s="137" customFormat="1" customHeight="1"/>
    <row r="1016" s="137" customFormat="1" customHeight="1"/>
    <row r="1017" s="137" customFormat="1" customHeight="1"/>
    <row r="1018" s="137" customFormat="1" customHeight="1"/>
    <row r="1019" s="137" customFormat="1" customHeight="1"/>
    <row r="1020" s="137" customFormat="1" customHeight="1"/>
    <row r="1021" s="137" customFormat="1" customHeight="1"/>
    <row r="1022" s="137" customFormat="1" customHeight="1"/>
    <row r="1023" s="137" customFormat="1" customHeight="1"/>
    <row r="1024" s="137" customFormat="1" customHeight="1"/>
    <row r="1025" s="137" customFormat="1" customHeight="1"/>
    <row r="1026" s="137" customFormat="1" customHeight="1"/>
    <row r="1027" s="137" customFormat="1" customHeight="1"/>
    <row r="1028" s="137" customFormat="1" customHeight="1"/>
    <row r="1029" s="137" customFormat="1" customHeight="1"/>
    <row r="1030" s="137" customFormat="1" customHeight="1"/>
    <row r="1031" s="137" customFormat="1" customHeight="1"/>
    <row r="1032" s="137" customFormat="1" customHeight="1"/>
    <row r="1033" s="137" customFormat="1" customHeight="1"/>
    <row r="1034" s="137" customFormat="1" customHeight="1"/>
    <row r="1035" s="137" customFormat="1" customHeight="1"/>
    <row r="1036" s="137" customFormat="1" customHeight="1"/>
    <row r="1037" s="137" customFormat="1" customHeight="1"/>
    <row r="1038" s="137" customFormat="1" customHeight="1"/>
    <row r="1039" s="137" customFormat="1" customHeight="1"/>
    <row r="1040" s="137" customFormat="1" customHeight="1"/>
    <row r="1041" s="137" customFormat="1" customHeight="1"/>
    <row r="1042" s="137" customFormat="1" customHeight="1"/>
    <row r="1043" s="137" customFormat="1" customHeight="1"/>
    <row r="1044" s="137" customFormat="1" customHeight="1"/>
    <row r="1045" s="137" customFormat="1" customHeight="1"/>
    <row r="1046" s="137" customFormat="1" customHeight="1"/>
    <row r="1047" s="137" customFormat="1" customHeight="1"/>
    <row r="1048" s="137" customFormat="1" customHeight="1"/>
    <row r="1049" s="137" customFormat="1" customHeight="1"/>
    <row r="1050" s="137" customFormat="1" customHeight="1"/>
    <row r="1051" s="137" customFormat="1" customHeight="1"/>
    <row r="1052" s="137" customFormat="1" customHeight="1"/>
    <row r="1053" s="137" customFormat="1" customHeight="1"/>
    <row r="1054" s="137" customFormat="1" customHeight="1"/>
    <row r="1055" s="137" customFormat="1" customHeight="1"/>
    <row r="1056" s="137" customFormat="1" customHeight="1"/>
    <row r="1057" s="137" customFormat="1" customHeight="1"/>
    <row r="1058" s="137" customFormat="1" customHeight="1"/>
    <row r="1059" s="137" customFormat="1" customHeight="1"/>
    <row r="1060" s="137" customFormat="1" customHeight="1"/>
    <row r="1061" s="137" customFormat="1" customHeight="1"/>
    <row r="1062" s="137" customFormat="1" customHeight="1"/>
    <row r="1063" s="137" customFormat="1" customHeight="1"/>
    <row r="1064" s="137" customFormat="1" customHeight="1"/>
    <row r="1065" s="137" customFormat="1" customHeight="1"/>
    <row r="1066" s="137" customFormat="1" customHeight="1"/>
    <row r="1067" s="137" customFormat="1" customHeight="1"/>
    <row r="1068" s="137" customFormat="1" customHeight="1"/>
    <row r="1069" s="137" customFormat="1" customHeight="1"/>
    <row r="1070" s="137" customFormat="1" customHeight="1"/>
    <row r="1071" s="137" customFormat="1" customHeight="1"/>
    <row r="1072" s="137" customFormat="1" customHeight="1"/>
    <row r="1073" s="137" customFormat="1" customHeight="1"/>
    <row r="1074" s="137" customFormat="1" customHeight="1"/>
    <row r="1075" s="137" customFormat="1" customHeight="1"/>
    <row r="1076" s="137" customFormat="1" customHeight="1"/>
    <row r="1077" s="137" customFormat="1" customHeight="1"/>
    <row r="1078" s="137" customFormat="1" customHeight="1"/>
    <row r="1079" s="137" customFormat="1" customHeight="1"/>
    <row r="1080" s="137" customFormat="1" customHeight="1"/>
    <row r="1081" s="137" customFormat="1" customHeight="1"/>
    <row r="1082" s="137" customFormat="1" customHeight="1"/>
    <row r="1083" s="137" customFormat="1" customHeight="1"/>
    <row r="1084" s="137" customFormat="1" customHeight="1"/>
    <row r="1085" s="137" customFormat="1" customHeight="1"/>
    <row r="1086" s="137" customFormat="1" customHeight="1"/>
    <row r="1087" s="137" customFormat="1" customHeight="1"/>
    <row r="1088" s="137" customFormat="1" customHeight="1"/>
    <row r="1089" s="137" customFormat="1" customHeight="1"/>
    <row r="1090" s="137" customFormat="1" customHeight="1"/>
    <row r="1091" s="137" customFormat="1" customHeight="1"/>
    <row r="1092" s="137" customFormat="1" customHeight="1"/>
    <row r="1093" s="137" customFormat="1" customHeight="1"/>
    <row r="1094" s="137" customFormat="1" customHeight="1"/>
    <row r="1095" s="137" customFormat="1" customHeight="1"/>
    <row r="1096" s="137" customFormat="1" customHeight="1"/>
    <row r="1097" s="137" customFormat="1" customHeight="1"/>
    <row r="1098" s="137" customFormat="1" customHeight="1"/>
    <row r="1099" s="137" customFormat="1" customHeight="1"/>
    <row r="1100" s="137" customFormat="1" customHeight="1"/>
    <row r="1101" s="137" customFormat="1" customHeight="1"/>
    <row r="1102" s="137" customFormat="1" customHeight="1"/>
    <row r="1103" s="137" customFormat="1" customHeight="1"/>
    <row r="1104" s="137" customFormat="1" customHeight="1"/>
    <row r="1105" s="137" customFormat="1" customHeight="1"/>
    <row r="1106" s="137" customFormat="1" customHeight="1"/>
    <row r="1107" s="137" customFormat="1" customHeight="1"/>
    <row r="1108" s="137" customFormat="1" customHeight="1"/>
    <row r="1109" s="137" customFormat="1" customHeight="1"/>
    <row r="1110" s="137" customFormat="1" customHeight="1"/>
    <row r="1111" s="137" customFormat="1" customHeight="1"/>
    <row r="1112" s="137" customFormat="1" customHeight="1"/>
    <row r="1113" s="137" customFormat="1" customHeight="1"/>
    <row r="1114" s="137" customFormat="1" customHeight="1"/>
    <row r="1115" s="137" customFormat="1" customHeight="1"/>
    <row r="1116" s="137" customFormat="1" customHeight="1"/>
    <row r="1117" s="137" customFormat="1" customHeight="1"/>
    <row r="1118" s="137" customFormat="1" customHeight="1"/>
    <row r="1119" s="137" customFormat="1" customHeight="1"/>
    <row r="1120" s="137" customFormat="1" customHeight="1"/>
    <row r="1121" s="137" customFormat="1" customHeight="1"/>
    <row r="1122" s="137" customFormat="1" customHeight="1"/>
    <row r="1123" s="137" customFormat="1" customHeight="1"/>
    <row r="1124" s="137" customFormat="1" customHeight="1"/>
    <row r="1125" s="137" customFormat="1" customHeight="1"/>
    <row r="1126" s="137" customFormat="1" customHeight="1"/>
    <row r="1127" s="137" customFormat="1" customHeight="1"/>
    <row r="1128" s="137" customFormat="1" customHeight="1"/>
    <row r="1129" s="137" customFormat="1" customHeight="1"/>
    <row r="1130" s="137" customFormat="1" customHeight="1"/>
    <row r="1131" s="137" customFormat="1" customHeight="1"/>
    <row r="1132" s="137" customFormat="1" customHeight="1"/>
    <row r="1133" s="137" customFormat="1" customHeight="1"/>
    <row r="1134" s="137" customFormat="1" customHeight="1"/>
    <row r="1135" s="137" customFormat="1" customHeight="1"/>
    <row r="1136" s="137" customFormat="1" customHeight="1"/>
    <row r="1137" s="137" customFormat="1" customHeight="1"/>
    <row r="1138" s="137" customFormat="1" customHeight="1"/>
    <row r="1139" s="137" customFormat="1" customHeight="1"/>
    <row r="1140" s="137" customFormat="1" customHeight="1"/>
    <row r="1141" s="137" customFormat="1" customHeight="1"/>
    <row r="1142" s="137" customFormat="1" customHeight="1"/>
    <row r="1143" s="137" customFormat="1" customHeight="1"/>
    <row r="1144" s="137" customFormat="1" customHeight="1"/>
    <row r="1145" s="137" customFormat="1" customHeight="1"/>
    <row r="1146" s="137" customFormat="1" customHeight="1"/>
    <row r="1147" s="137" customFormat="1" customHeight="1"/>
    <row r="1148" s="137" customFormat="1" customHeight="1"/>
    <row r="1149" s="137" customFormat="1" customHeight="1"/>
    <row r="1150" s="137" customFormat="1" customHeight="1"/>
    <row r="1151" s="137" customFormat="1" customHeight="1"/>
    <row r="1152" s="137" customFormat="1" customHeight="1"/>
    <row r="1153" s="137" customFormat="1" customHeight="1"/>
    <row r="1154" s="137" customFormat="1" customHeight="1"/>
    <row r="1155" s="137" customFormat="1" customHeight="1"/>
    <row r="1156" s="137" customFormat="1" customHeight="1"/>
    <row r="1157" s="137" customFormat="1" customHeight="1"/>
    <row r="1158" s="137" customFormat="1" customHeight="1"/>
    <row r="1159" s="137" customFormat="1" customHeight="1"/>
    <row r="1160" s="137" customFormat="1" customHeight="1"/>
    <row r="1161" s="137" customFormat="1" customHeight="1"/>
    <row r="1162" s="137" customFormat="1" customHeight="1"/>
    <row r="1163" s="137" customFormat="1" customHeight="1"/>
    <row r="1164" s="137" customFormat="1" customHeight="1"/>
    <row r="1165" s="137" customFormat="1" customHeight="1"/>
    <row r="1166" s="137" customFormat="1" customHeight="1"/>
    <row r="1167" s="137" customFormat="1" customHeight="1"/>
    <row r="1168" s="137" customFormat="1" customHeight="1"/>
    <row r="1169" s="137" customFormat="1" customHeight="1"/>
    <row r="1170" s="137" customFormat="1" customHeight="1"/>
    <row r="1171" s="137" customFormat="1" customHeight="1"/>
    <row r="1172" s="137" customFormat="1" customHeight="1"/>
    <row r="1173" s="137" customFormat="1" customHeight="1"/>
    <row r="1174" s="137" customFormat="1" customHeight="1"/>
    <row r="1175" s="137" customFormat="1" customHeight="1"/>
    <row r="1176" s="137" customFormat="1" customHeight="1"/>
    <row r="1177" s="137" customFormat="1" customHeight="1"/>
    <row r="1178" s="137" customFormat="1" customHeight="1"/>
    <row r="1179" s="137" customFormat="1" customHeight="1"/>
    <row r="1180" s="137" customFormat="1" customHeight="1"/>
    <row r="1181" s="137" customFormat="1" customHeight="1"/>
    <row r="1182" s="137" customFormat="1" customHeight="1"/>
    <row r="1183" s="137" customFormat="1" customHeight="1"/>
    <row r="1184" s="137" customFormat="1" customHeight="1"/>
    <row r="1185" s="137" customFormat="1" customHeight="1"/>
    <row r="1186" s="137" customFormat="1" customHeight="1"/>
    <row r="1187" s="137" customFormat="1" customHeight="1"/>
    <row r="1188" s="137" customFormat="1" customHeight="1"/>
    <row r="1189" s="137" customFormat="1" customHeight="1"/>
    <row r="1190" s="137" customFormat="1" customHeight="1"/>
    <row r="1191" s="137" customFormat="1" customHeight="1"/>
    <row r="1192" s="137" customFormat="1" customHeight="1"/>
    <row r="1193" s="137" customFormat="1" customHeight="1"/>
    <row r="1194" s="137" customFormat="1" customHeight="1"/>
    <row r="1195" s="137" customFormat="1" customHeight="1"/>
    <row r="1196" s="137" customFormat="1" customHeight="1"/>
    <row r="1197" s="137" customFormat="1" customHeight="1"/>
    <row r="1198" s="137" customFormat="1" customHeight="1"/>
    <row r="1199" s="137" customFormat="1" customHeight="1"/>
    <row r="1200" s="137" customFormat="1" customHeight="1"/>
    <row r="1201" s="137" customFormat="1" customHeight="1"/>
    <row r="1202" s="137" customFormat="1" customHeight="1"/>
    <row r="1203" s="137" customFormat="1" customHeight="1"/>
    <row r="1204" s="137" customFormat="1" customHeight="1"/>
    <row r="1205" s="137" customFormat="1" customHeight="1"/>
    <row r="1206" s="137" customFormat="1" customHeight="1"/>
    <row r="1207" s="137" customFormat="1" customHeight="1"/>
    <row r="1208" s="137" customFormat="1" customHeight="1"/>
    <row r="1209" s="137" customFormat="1" customHeight="1"/>
    <row r="1210" s="137" customFormat="1" customHeight="1"/>
    <row r="1211" s="137" customFormat="1" customHeight="1"/>
    <row r="1212" s="137" customFormat="1" customHeight="1"/>
    <row r="1213" s="137" customFormat="1" customHeight="1"/>
    <row r="1214" s="137" customFormat="1" customHeight="1"/>
    <row r="1215" s="137" customFormat="1" customHeight="1"/>
    <row r="1216" s="137" customFormat="1" customHeight="1"/>
    <row r="1217" s="137" customFormat="1" customHeight="1"/>
    <row r="1218" s="137" customFormat="1" customHeight="1"/>
    <row r="1219" s="137" customFormat="1" customHeight="1"/>
    <row r="1220" s="137" customFormat="1" customHeight="1"/>
    <row r="1221" s="137" customFormat="1" customHeight="1"/>
    <row r="1222" s="137" customFormat="1" customHeight="1"/>
    <row r="1223" s="137" customFormat="1" customHeight="1"/>
    <row r="1224" s="137" customFormat="1" customHeight="1"/>
    <row r="1225" s="137" customFormat="1" customHeight="1"/>
    <row r="1226" s="137" customFormat="1" customHeight="1"/>
    <row r="1227" s="137" customFormat="1" customHeight="1"/>
    <row r="1228" s="137" customFormat="1" customHeight="1"/>
    <row r="1229" s="137" customFormat="1" customHeight="1"/>
    <row r="1230" s="137" customFormat="1" customHeight="1"/>
    <row r="1231" s="137" customFormat="1" customHeight="1"/>
    <row r="1232" s="137" customFormat="1" customHeight="1"/>
    <row r="1233" s="137" customFormat="1" customHeight="1"/>
    <row r="1234" s="137" customFormat="1" customHeight="1"/>
    <row r="1235" s="137" customFormat="1" customHeight="1"/>
    <row r="1236" s="137" customFormat="1" customHeight="1"/>
    <row r="1237" s="137" customFormat="1" customHeight="1"/>
    <row r="1238" s="137" customFormat="1" customHeight="1"/>
    <row r="1239" s="137" customFormat="1" customHeight="1"/>
    <row r="1240" s="137" customFormat="1" customHeight="1"/>
    <row r="1241" s="137" customFormat="1" customHeight="1"/>
    <row r="1242" s="137" customFormat="1" customHeight="1"/>
    <row r="1243" s="137" customFormat="1" customHeight="1"/>
    <row r="1244" s="137" customFormat="1" customHeight="1"/>
    <row r="1245" s="137" customFormat="1" customHeight="1"/>
    <row r="1246" s="137" customFormat="1" customHeight="1"/>
    <row r="1247" s="137" customFormat="1" customHeight="1"/>
    <row r="1248" s="137" customFormat="1" customHeight="1"/>
    <row r="1249" s="137" customFormat="1" customHeight="1"/>
    <row r="1250" s="137" customFormat="1" customHeight="1"/>
    <row r="1251" s="137" customFormat="1" customHeight="1"/>
    <row r="1252" s="137" customFormat="1" customHeight="1"/>
    <row r="1253" s="137" customFormat="1" customHeight="1"/>
    <row r="1254" s="137" customFormat="1" customHeight="1"/>
    <row r="1255" s="137" customFormat="1" customHeight="1"/>
    <row r="1256" s="137" customFormat="1" customHeight="1"/>
    <row r="1257" s="137" customFormat="1" customHeight="1"/>
    <row r="1258" s="137" customFormat="1" customHeight="1"/>
    <row r="1259" s="137" customFormat="1" customHeight="1"/>
    <row r="1260" s="137" customFormat="1" customHeight="1"/>
    <row r="1261" s="137" customFormat="1" customHeight="1"/>
    <row r="1262" s="137" customFormat="1" customHeight="1"/>
    <row r="1263" s="137" customFormat="1" customHeight="1"/>
    <row r="1264" s="137" customFormat="1" customHeight="1"/>
    <row r="1265" s="137" customFormat="1" customHeight="1"/>
    <row r="1266" s="137" customFormat="1" customHeight="1"/>
    <row r="1267" s="137" customFormat="1" customHeight="1"/>
    <row r="1268" s="137" customFormat="1" customHeight="1"/>
    <row r="1269" s="137" customFormat="1" customHeight="1"/>
    <row r="1270" s="137" customFormat="1" customHeight="1"/>
    <row r="1271" s="137" customFormat="1" customHeight="1"/>
    <row r="1272" s="137" customFormat="1" customHeight="1"/>
    <row r="1273" s="137" customFormat="1" customHeight="1"/>
    <row r="1274" s="137" customFormat="1" customHeight="1"/>
    <row r="1275" s="137" customFormat="1" customHeight="1"/>
    <row r="1276" s="137" customFormat="1" customHeight="1"/>
    <row r="1277" s="137" customFormat="1" customHeight="1"/>
    <row r="1278" s="137" customFormat="1" customHeight="1"/>
    <row r="1279" s="137" customFormat="1" customHeight="1"/>
    <row r="1280" s="137" customFormat="1" customHeight="1"/>
    <row r="1281" s="137" customFormat="1" customHeight="1"/>
    <row r="1282" s="137" customFormat="1" customHeight="1"/>
    <row r="1283" s="137" customFormat="1" customHeight="1"/>
    <row r="1284" s="137" customFormat="1" customHeight="1"/>
    <row r="1285" s="137" customFormat="1" customHeight="1"/>
    <row r="1286" s="137" customFormat="1" customHeight="1"/>
    <row r="1287" s="137" customFormat="1" customHeight="1"/>
    <row r="1288" s="137" customFormat="1" customHeight="1"/>
    <row r="1289" s="137" customFormat="1" customHeight="1"/>
    <row r="1290" s="137" customFormat="1" customHeight="1"/>
    <row r="1291" s="137" customFormat="1" customHeight="1"/>
    <row r="1292" s="137" customFormat="1" customHeight="1"/>
    <row r="1293" s="137" customFormat="1" customHeight="1"/>
    <row r="1294" s="137" customFormat="1" customHeight="1"/>
  </sheetData>
  <mergeCells count="2">
    <mergeCell ref="A1:D1"/>
    <mergeCell ref="A2:D2"/>
  </mergeCells>
  <printOptions horizontalCentered="1"/>
  <pageMargins left="0.708333333333333" right="0.708333333333333" top="0.747916666666667" bottom="0.747916666666667" header="0.314583333333333" footer="0.314583333333333"/>
  <pageSetup paperSize="9" scale="87" firstPageNumber="96" fitToHeight="0" orientation="portrait" useFirstPageNumber="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61</vt:i4>
      </vt:variant>
    </vt:vector>
  </HeadingPairs>
  <TitlesOfParts>
    <vt:vector size="61" baseType="lpstr">
      <vt:lpstr>目录</vt:lpstr>
      <vt:lpstr>1.2025年钒钛高新区一般公共预算收入执行表</vt:lpstr>
      <vt:lpstr>2.2025年钒钛高新区一般公共预算支出执行表</vt:lpstr>
      <vt:lpstr>3.2025年钒钛高新区一般公用预算收支执行平衡表</vt:lpstr>
      <vt:lpstr>4.2025年钒钛高新区一般公共预算经济分类科目支出执行表</vt:lpstr>
      <vt:lpstr>5.2025年钒钛高新区一般公共预算经济分类科目基本支出执行表</vt:lpstr>
      <vt:lpstr>6.2025年钒钛高新区本级一般公共预算收入执行表</vt:lpstr>
      <vt:lpstr>7.2025年钒钛高新区本级一般公共预算支出执行表</vt:lpstr>
      <vt:lpstr>8.2025年钒钛高新区本级一般公共预算收支平衡表</vt:lpstr>
      <vt:lpstr>9.2025年钒钛高新区本级一般公共预算经济分类科目执行表</vt:lpstr>
      <vt:lpstr>10.2025年钒钛高新区本级一般公共预算经济分类（基本执行表</vt:lpstr>
      <vt:lpstr>11.2025年市对高新区税返和转移支付补助执行表</vt:lpstr>
      <vt:lpstr>12.2025年高新区对下税返和转移支付补助决算数</vt:lpstr>
      <vt:lpstr>13.2026年攀枝花钒钛高新区一般公共预算收入预算表</vt:lpstr>
      <vt:lpstr>14.2026年攀枝花钒钛高新区一般公共预算支出预算表</vt:lpstr>
      <vt:lpstr>15.2026年钒钛高新区一般公共预算收支预算平衡表</vt:lpstr>
      <vt:lpstr>16.2026年钒钛高新区本级一般公共预算收入表</vt:lpstr>
      <vt:lpstr>17.2026年攀枝花钒钛高新区本级一般公共预算支出表</vt:lpstr>
      <vt:lpstr>18.2026年攀枝花钒钛高新区本级一般公共预算收支平衡表</vt:lpstr>
      <vt:lpstr>19.2026年钒钛高新区一般公共预算支出预算表（经济分类科目</vt:lpstr>
      <vt:lpstr>20.2026年钒钛高新区一般公共预算支出预算表经济基本支出表</vt:lpstr>
      <vt:lpstr>21.钒钛高新区2026年本级一般公共预算支出（经济分类）表</vt:lpstr>
      <vt:lpstr>22.钒钛高新区2026年本级一般公共预算经济分类基本支出表</vt:lpstr>
      <vt:lpstr>23.2026年市对攀枝花钒钛高新区税返和转移支付补助预算表</vt:lpstr>
      <vt:lpstr>24.2026年攀枝花钒钛高新区对下税返和转移支付补助预算表</vt:lpstr>
      <vt:lpstr>25.钒钛高新区预算内基本建设支出预算表</vt:lpstr>
      <vt:lpstr>26.钒钛高新区重大投资计划和项目情况表</vt:lpstr>
      <vt:lpstr>27.2025年钒钛高新区政府性基金收入执行表</vt:lpstr>
      <vt:lpstr>28.2025年钒钛高新区政府性基金支出执行表</vt:lpstr>
      <vt:lpstr>29.2025年钒钛高新区政府性基金收支预算平衡表</vt:lpstr>
      <vt:lpstr>30.2025年钒钛高新区本级政府性基金收入执行表</vt:lpstr>
      <vt:lpstr>31.2025年钒钛高新区本级政府性基金支出执行表</vt:lpstr>
      <vt:lpstr>32.2025年钒钛高新区本级政府性基金收支平衡表</vt:lpstr>
      <vt:lpstr>33.2025年市对钒钛高新区政府性基金预算转移支付补助执行表</vt:lpstr>
      <vt:lpstr>34.2025年高新区对下政府性基金预算转移支付补助执行表</vt:lpstr>
      <vt:lpstr>35.2026年攀枝花钒钛高新区政府性基金收入预算表</vt:lpstr>
      <vt:lpstr>36.2026年攀枝花钒钛高新区政府性基金支出预算表</vt:lpstr>
      <vt:lpstr>37.2026年攀枝花钒钛高新区政府性基金预算收支平衡预算表</vt:lpstr>
      <vt:lpstr>38.2026年攀枝花钒钛高新区本级政府性基金收入预算表</vt:lpstr>
      <vt:lpstr>39.2026年攀枝花钒钛高新区本级政府性基金支出预算表</vt:lpstr>
      <vt:lpstr>40.2026年钒钛高新区本级政府性基金预算收支平衡预算表</vt:lpstr>
      <vt:lpstr>41.2026年市对钒钛高新区政府性基金补助预算表</vt:lpstr>
      <vt:lpstr>42.2026年钒钛高新区对下政府性基金预算转移支付预算表</vt:lpstr>
      <vt:lpstr>43.2025年钒钛高新区国有资本经营预算收支平衡表</vt:lpstr>
      <vt:lpstr>44.2025年钒钛高新区本级国有资本经营预算收支平衡表</vt:lpstr>
      <vt:lpstr>45.2026年攀枝花钒钛高新区国有资本经营预算表</vt:lpstr>
      <vt:lpstr>46.2026年攀枝花钒钛高新区本级国有资本经营预算表</vt:lpstr>
      <vt:lpstr>47.2025年钒钛高新区社会保险基金收入执行表</vt:lpstr>
      <vt:lpstr>48.2025年钒钛高新区社会保险基金支出执行表</vt:lpstr>
      <vt:lpstr>49.2025年钒钛高新区本级社会保险基金收支平衡表</vt:lpstr>
      <vt:lpstr>50.2026年攀枝花钒钛高新区社会保险基金收入预算表</vt:lpstr>
      <vt:lpstr>51.2026年攀枝花钒钛高新区社会保险基金支出预算表</vt:lpstr>
      <vt:lpstr>52.2026年攀枝花钒钛高新区社会保险基金预算收支平衡表</vt:lpstr>
      <vt:lpstr>53.2025年钒钛高新区地方政府一般债务余额情况表</vt:lpstr>
      <vt:lpstr>54.2025钒钛高新区地方政府一般债务分地区情况表</vt:lpstr>
      <vt:lpstr>55.2025钒钛高新区地方政府专项债务余额情况表</vt:lpstr>
      <vt:lpstr>56.2025年攀枝花市地方政府专项债务分地区情况表</vt:lpstr>
      <vt:lpstr>57.2025钒钛高新区地方政府性债务余额情况汇总表</vt:lpstr>
      <vt:lpstr>58.2024钒钛高新区本级地方政府性债务余额情况汇总表</vt:lpstr>
      <vt:lpstr>59.2024钒钛高新区地方政府债务分地区情况表</vt:lpstr>
      <vt:lpstr>60.2024钒钛高新区政府债务变动情况表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易立</cp:lastModifiedBy>
  <dcterms:created xsi:type="dcterms:W3CDTF">2006-09-20T16:00:00Z</dcterms:created>
  <cp:lastPrinted>2022-01-04T16:07:00Z</cp:lastPrinted>
  <dcterms:modified xsi:type="dcterms:W3CDTF">2026-02-03T00:47:04Z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B3B3E5837C1C4FFDA284D146A5E963E9_12</vt:lpwstr>
  </property>
  <property fmtid="{D5CDD505-2E9C-101B-9397-08002B2CF9AE}" pid="4" name="CalculationRule">
    <vt:i4>0</vt:i4>
  </property>
</Properties>
</file>